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Sheet1!$A$1:$L$32</definedName>
  </definedNames>
  <calcPr calcId="144525"/>
</workbook>
</file>

<file path=xl/sharedStrings.xml><?xml version="1.0" encoding="utf-8"?>
<sst xmlns="http://schemas.openxmlformats.org/spreadsheetml/2006/main" count="240" uniqueCount="148">
  <si>
    <t>朔城区自然资源局权责清单</t>
  </si>
  <si>
    <t xml:space="preserve">单位名称：   自然资源局                                                     </t>
  </si>
  <si>
    <t>序号</t>
  </si>
  <si>
    <t>职权       类别</t>
  </si>
  <si>
    <t>职权       编码</t>
  </si>
  <si>
    <t>职权名称</t>
  </si>
  <si>
    <t>职权依据</t>
  </si>
  <si>
    <t>责任事项</t>
  </si>
  <si>
    <t>责任事项依据</t>
  </si>
  <si>
    <t>权力级别（省、市县）</t>
  </si>
  <si>
    <t>行使主体</t>
  </si>
  <si>
    <t>流程图</t>
  </si>
  <si>
    <t>防控图</t>
  </si>
  <si>
    <t>主项</t>
  </si>
  <si>
    <t>子项</t>
  </si>
  <si>
    <t>其他</t>
  </si>
  <si>
    <t>1100-Z-00100-140602</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</si>
  <si>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</si>
  <si>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</si>
  <si>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1、受理责任：公示依法应当提交的材料；一次性告知补正材料；依法受理或不予受理（不予受理应当告知理由）。
2、审查责任：对申请材料进行审查，组织专家进行现场、室内验收，形成专家组验收意见，提出竣工验收批复文件。
3、决定责任：作出许可决定（不予批准的要说明理由并告知享有依法申请行政复议或者提起行政诉讼的权力）。
4、送达责任：制作许可证书，送达竣工验收批复文件。
5、事后监管责任：政府投资的地质灾害治理工程竣工验收合格后，由县级以上人民政府自然资源主管部门指定的单位负责管理和维护。
6、其他：法律法规规章规定应履行的责任。</t>
  </si>
  <si>
    <t>参照《行政许可法》第三十条 第三十四条 第三十七条～第三十九条 第六十条～第七十条、《地质灾害防治条例》（国务院令第394号）第五章第三十八条、第三十九条。</t>
  </si>
  <si>
    <t>县</t>
  </si>
  <si>
    <t>朔城区自然资源局</t>
  </si>
  <si>
    <t>1100-Z-01000-140602</t>
  </si>
  <si>
    <t>临时用地审批</t>
  </si>
  <si>
    <t>《中华人民共和国土地管理法》第五十七条</t>
  </si>
  <si>
    <t>1、受理责任：公示应当提交的材料，一次性告知补正材料，依法受理或不予受理（不予受理应告知理由）。2、审查责任：根据土地利用总体规划、土地利用年度计划和建设用地标准，对申请材料进行审查。3、决定责任：作出行政许可或者不予行政许可决定，法定告知。4、送达责任：准予行政许可，在法定时间内告知。5、事后监管责任：建立实施监督检查的运行机制和管理制度。6、其他法律法规规章文件规定应履行的责任。</t>
  </si>
  <si>
    <t xml:space="preserve">因不履行或不正确履行行政职责，有下列情形的，行政机关及相关工作人员应承担的相应责任  1、对符合法定受理条件的不予受理 ；  2、对不符合法定条件的申请人准予行政许可或者超越法定职权准予行政许可的；3、对符合法定条件申请人不予行政许可或者不在法定期限内作出准予行政许可决定的；4、不依法履行监督职责或监督不力，许可建设用地审批的；5、未按规定足额支付征地补偿费用而实施行政许可的；6、违反国家土地调控政策的； 7、工作中玩忽职守、滥用职权的；8、办理建设用地审批、实施监督检查，索取或者收受他人财物或者谋取其他利益的；9、应当举行听证而不举行听证的；10、其他违反法律法规规章文件规定的行为。       </t>
  </si>
  <si>
    <t>行政许可</t>
  </si>
  <si>
    <t xml:space="preserve">1100-A-00300-140602
</t>
  </si>
  <si>
    <t>乡（镇）村企业使用集体建设用地审批</t>
  </si>
  <si>
    <t>《中华人民共和国土地管理法》（1986年6月25日主席令第四十一号，2019年8月26日予以修正）第六十条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</si>
  <si>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责任：公示应当提交的材料，一次性告知补正材料，依法受理或不予受理（不予受理应告知理由）。2、审查责任：根据土地利用总体规划、土地利用年度计划和建设用地标准，对建设用地有关事项进行审查。可行性研究报告报批时，出具建设项目用地预审报告。3、决定责任：作出行政许可或者不予行政许可决定，法定告知。4、送达责任：准予行政许可的建设用地许可证明，属建设用地预审的，出具建设项目用预审报告，在法定时间内告知。5、事后监管责任：建立实施监督检查的运行机制和管理制度。6、其他法律法规规章文件规定应履行的责任。</t>
  </si>
  <si>
    <t>因不履行或不正确履行行政职责，有下列情形的，行政机关及相关工作人员应承担的相应责任  1、对符合法定受理条件的不予受理 ；2、对不符合法定条件的申请人准予行政许可或者超越法定职权准予行政许可的；  3、对符合法定条件申请人不予行政许可或者不在法定期限内作出准予行政许可决定的；4、不依法履行监督职责或监督不力，许可建设用地审批的； 5、违反法定程序实施行政许可的；6、违反国家土地调控政策的；  7、工作中玩忽职守、滥用职权的；8、办理建设用地审批、实施监督检查，索取或者收受他人财物或者谋取其他利益的；9、应当举行听证而不举行听证的；10、其他违反法律法规规章文件规定的行为。</t>
  </si>
  <si>
    <t>1100-A-02600-140602</t>
  </si>
  <si>
    <t>采矿权转让审批</t>
  </si>
  <si>
    <t xml:space="preserve">
《中华人民共和国矿产资源法》第六条　除按下列规定可以转让外，探矿权、采矿权不得转让: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（二）已取得采矿权的矿山企业，因企业合并、分立，与他人合资、合作经营，或者因企业资产出售以及有其他变更企业资产产权的情形而需要变更采矿权主体的，经依法批准可以将采矿权转让他人采矿。
前款规定的具体办法和实施步骤由国务院规定。
禁止将探矿权、采矿权倒卖牟利。</t>
  </si>
  <si>
    <t>1、受理责任:公示依法应当提交的材料，一次性告知补正材料，依法受理或不予受理(不予受理应当告知理由)。2、审查责任:对申请材料进行审查、提出审查意见，必要时组织人员实地核查。3、决定责任:作出行政许可或者不予行政许可决定，法定告知（不予批准的要说明理由并告知享有依法申请行政复议或者提起行政诉讼的权利）。4、送达责任:依法制作探矿权新立、延续、保留、变更登记许可证和注销通知并送达，公示许可结果；依法制作采矿权新立、延续、变更登记许可证和注销通知并送达，公示许可结果。5、事后监管责任：开展定期和不定期检查，根据检查情况，依法采取相关处置措施。6、其他法律法规规章文件规定应履行的责任。</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</si>
  <si>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损害探矿权人的合法权益，影响矿产资源勘查秩序的；不依法履行监督职责或者监督不力，导致矿产资源破坏的；5、违反法定程序实施行政许可的；6、在许可工作中玩忽职守、滥用职权的；7、办理许可、实施监督检查，索取或者收受他人财物或者谋取其他利益；8、其他违反法律法规规章文件规定的行为。</t>
  </si>
  <si>
    <t>1100-A-00200-140602</t>
  </si>
  <si>
    <t>新设采矿权登记</t>
  </si>
  <si>
    <t>《中华人民共和国矿产资源法》（1996年8月八届全国人大常委会第二十一次会议通过）第三条“勘查、开采矿产资源，必须依法分别申请、经批准取得探矿权、采矿权，并办理登记……”《中华人民共和国矿产资源法》（1996年8月八届全国人大常委会第二十一次会议通过）第十五条“设立矿山企业，必须符合国家规定的资质条件，并依照法律和国家有关规定，由审批机关对其矿区范围、矿山设计或者开采方案、生产技术条件、安全措施和环境保护措施等进行审查；审查合格的，方予批准。”《矿产资源开采登记管理办法》（1998年2月国务院令第241号）第四条“采矿权申请人在提出采矿权申请前，应当根据经批准的地质勘查储量报告，向登记管理机关申请划定矿区范围。”《矿产资源开采登记管理办法》（1998年2月国务院令第241号）第三条“开采下列矿产资源，由国务院地质矿产主管部门审批登记，颁发采矿许可证……”</t>
  </si>
  <si>
    <t>1100-A-02800-1406021</t>
  </si>
  <si>
    <t>采矿权延续登记</t>
  </si>
  <si>
    <t>1、受理责任:公示依法应当提交的材料，一次性告知补正材料，依法受理或不予受理(不予受理应当告知理由)。2、审查责任:对申请材料进行审查、提出审查意见，必要时组织人员实地核查。3、决定责任:作出行政许可或者不予行政许可决定，法定告知（不予批准的要说明理由并告知享有依法申请行政复议或者提起行政诉讼的权利）。4、送达责任:依法制作探矿权新立、延续、保留、变更登记许可证和注销通知并送达，公示许可结果；依法制作采矿权新立、延续、变更登记许可证和注销通知并送达，公示许可结果。5、事后监管责任：开展定期和不定期检查，根据检查情况，依法采取相关处置措施。6、其他法律法规规章文件规定应履行的责任</t>
  </si>
  <si>
    <t>1100-A-02900-140602</t>
  </si>
  <si>
    <t>采矿权变更登记</t>
  </si>
  <si>
    <t>1100-Z-00200-140602</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</si>
  <si>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</si>
  <si>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</si>
  <si>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1.受理责任：公示应当依法提交的材料，一次性告知补正材料，依法受理或不予受理（不予受理应当告知理由）。
2.审查责任：对申请材料进行审查、提出审查意见。
3.决定责任：作出行政许可或不予行政许可决定，法定告知（不予许可的应当书面告知理由）。
4.送达责任：依法办理划定矿区范围、采矿登记、延续、转让、变更、注销证件或批复。
5.事后监管责任：对采矿权人合理开发利用矿产资源及其他应当履行的法定义务等情况进行监督检查，依法采取相关处置措施。
6.其他：法律法规规章规定应履行的责任。</t>
  </si>
  <si>
    <t>《行政许可法》第三十条 第三十四条 第三十七条～第三十九条 第四十四条 第六十条～第七十条 
《矿产资源法》第三条 第四十七条
《矿产资源勘查区块登记管理办法》（国务院令第240号） 第六条～第八条 
《探矿权采矿权转让管理办法》（国务院令第242号） 第八条～第十一条</t>
  </si>
  <si>
    <t>1100-A-00800-140602</t>
  </si>
  <si>
    <t>开采矿产资源划定矿区范围批准</t>
  </si>
  <si>
    <t>《中华人民共和国矿产资源法》（1996年8月八届全国人大常委会第二十一次会议通过）第三条“勘查、开采矿产资源，必须依法分别申请、经批准取得探矿权、采矿权，并办理登记……”《中华人民共和国矿产资源法》（1996年8月八届全国人大常委会第二十一次会议通过）第十五条“设立矿山企业，必须符合国家规定的资质条件，并依照法律和国家有关规定，由审批机关对其矿区范围、矿山设计或者开采方案、生产技术条件、安全措施和环境保护措施等进行审查；审查合格的，方予批准。”《矿产资源开采登记管理办法》（1998年2月国务院令第241号）第四条“采矿权申请人在提出采矿权申请前，应当根据经批准的地质勘查储量报告，向登记管理机关申请划定矿区范围。”《矿产资源开采登记管理办法》（1998年2月国务院令第241号）第三条“开采下列矿产资源，由国务院地质矿产主管部门审批登记，颁发采矿许可证……</t>
  </si>
  <si>
    <t>”因不履行或不正确履行行政职责，有下列情形的，行政机关及相关工作人员应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督职责或者监督不力，损害探矿权人的合法权益，影响矿产资源勘查秩序的；不依法履行监督职责或者监督不力，导致矿产资源破坏的；5、违反法定程序实施行政许可的；6、在许可工作中玩忽职守、滥用职权的；7、办理许可、实施监督检查，索取或者收受他人财物或者谋取其他利益；8、其他违反法律法规规章文件规定的行为。</t>
  </si>
  <si>
    <t>行政确认</t>
  </si>
  <si>
    <t xml:space="preserve">1100-F-00400-140602
</t>
  </si>
  <si>
    <t>地质灾害治理责任认定</t>
  </si>
  <si>
    <t>《地质灾害防治条例》（国务院令第394号）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</si>
  <si>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1.受理责任：依法对地质灾害发生情况较为复杂或规模较大、威胁人数较多，市、县自然资源主管部门无法鉴定的予以受理。市自然资源主管部门应提交地质灾害发生情况、初步判定成因和申请省厅认定的请示。
2.审查责任：组织有关专家对地质灾害发生地进行踏勘，专家出具灾害发生情况、成因及防治措施的踏勘意见。根据专家意见，如不能直接认定责任主体的，由市、县级自然资源部门组织有关单位进行详勘，提交详勘报告后再组织论证。
3.决定责任：做出地质灾害治理责任的认定。
4.送达责任：向市自然资源局发文。
5.事后监管责任：对责任主体治理灾害情况进行监督检查。
6.其他：法律法规规章规定应履行的责任。</t>
  </si>
  <si>
    <t xml:space="preserve">   参照《行政许可法》第二十九条～第三十一条 第三十四条 第三十七条～第三十九条 第四十二条 第六十条～第七十条</t>
  </si>
  <si>
    <t>行政奖励</t>
  </si>
  <si>
    <t>1100-H-00200-140602</t>
  </si>
  <si>
    <t>对勘查、开发、保护矿产资源和进行科学技术研究的奖励</t>
  </si>
  <si>
    <t>《中华人民共和国矿产资源法》第九条在勘查、开发、保护矿产资源和进行科学技术研究等方面成绩显著的单位和个人，由各级人民政府给予奖励。</t>
  </si>
  <si>
    <t>1.制定方案责任：根据自然资源部通知要求，同人社厅共同发文，明确奖励条件、标准、指标分配、上报材料要求等，科学制定表彰方案。
2.组织推荐责任：严格按照表彰方案规定的条件、程序，组织推荐工作，对推荐对象进行初审。
3.审核公示责任：对符合条件的推荐对象进行审核，并报提请省工作领导小组研究审定，并进行公示。
4.表彰责任：按照程序报请省政府研究决定，以省政府名义表彰。
5.其他：法律法规规章规定应履行的责任。</t>
  </si>
  <si>
    <t>《矿产资源法》第九条
    参照《国家科学技术奖励条例》（国务院令第396号） 第十一条 第十五条</t>
  </si>
  <si>
    <t>1100-H-00300-140602</t>
  </si>
  <si>
    <t>对测量标志保护工作的奖励</t>
  </si>
  <si>
    <t>《中华人民共和国测量标志保护条例》(国务院令第203号)第七条对在保护永久性测量标志工作中做出显著成绩的单位和个人，给予奖励。</t>
  </si>
  <si>
    <t>1.制定方案责任：在征求各市、县自然资源管理部门意见基础上，科学制定表彰方案。
2.组织推荐责任：严格按照表彰方案规定的条件、程序，组织推荐工作，对推荐对象进行初审。
3.审核公示责任：对符合条件的推荐对象进行审核，并进行公示。
4.表彰责任：按照程序报请省自然资源局研究决定，以省自然资源局名义表彰。
5.其他：法律法规规章规定应履行的责任。</t>
  </si>
  <si>
    <t>《山西省测绘地理信息局测量标志管理实施办法》（晋测发〔2013〕4号） 第三十一条</t>
  </si>
  <si>
    <t>1100-H-02300-140602</t>
  </si>
  <si>
    <t>对测绘成果管理工作的奖励</t>
  </si>
  <si>
    <t>【行政法规】《中华人民共和国测绘成果管理条例》(国务院令469号)第五条对在测绘成果管理工作中做出突出贡献的单位和个人，由有关人民政府或者部门给予表彰和奖励。</t>
  </si>
  <si>
    <t>1.制定方案责任：在征求省人社部门意见基础上，科学制定表彰方案。
2.组织推荐责任：严格按照表彰方案规定的条件、程序，组织推荐工作，对推荐对象进行初审。
3.审核公示责任：对符合条件的推荐对象进行审核，报请省人社部门研究审定，进行公示。
4.表彰责任：按照程序报请省政府研究决定，以省政府名义表彰。
5.其他：法律法规规章规定应履行的责任。</t>
  </si>
  <si>
    <t xml:space="preserve">《山西省测绘成果管理办法》(2008年省政府令第220号） 第九条 </t>
  </si>
  <si>
    <t>1100-H-00400-140602</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</si>
  <si>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</si>
  <si>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</si>
  <si>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1.制定方案责任：科学制定表彰方案，公开发布评选表彰文件。         
2.组织推荐责任：严格按照表彰方案规定的条件、程序，组织推荐工作，对推荐对象进行初审。
3.审核公示责任：对符合条件的推荐对象进行审核，并报提请省土地调查工作领导小组研究审定，并进行公示。
4.表彰责任：按照程序报请省政府研究决定，以省政府名义表彰。
5.其他：法律法规规章规定应履行的责任。</t>
  </si>
  <si>
    <t>《地质灾害防治条例》（国务院令第394号） 第九条
    参照《国家科学技术奖励条例》（国务院令第396号） 第十一条 第十五条</t>
  </si>
  <si>
    <t>行政裁决</t>
  </si>
  <si>
    <t>1100-E-00300-140602</t>
  </si>
  <si>
    <t xml:space="preserve">
土地权属争议行政裁决
</t>
  </si>
  <si>
    <t>【法律】《中华人民共和国土地管理法》(2019年修订）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在土地所有权和使用权争议解决前，任何一方不得改变土地利用现状。【部门规章】《土地权属争议调查处理办法》（2010年修订） 第四条 县级以上国土资源行政主管部门负责土地权属争议案件(以下简称争议案件)的调查和调解工作；对需要依法作出处理决定的，拟定处理意见，报同级人民政府作出处理决定。 县级以上国土资源行政主管部门可以指定专门机构或者人员负责办理争议案件有关事宜。    第五条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    第七条 省、自治区、直辖市国土资源行政主管部门调查处理下列争议案件：（一)跨设区的市、自治州行政区域的；（二)争议一方为中央国家机关或者其直属单位，且涉及土地面积较大的；（三)争议一方为军队，且涉及土地面积较大的；（四)在本行政区域内有较大影响的；（五)同级人民政府、国土资源部交办或者有关部门转送的。</t>
  </si>
  <si>
    <t>1.受理责任：公示申请条件、法定期限、需要提供的申请书及其他资料（申请人及被申请人的基本情况，申请裁决的要求和理由，有关证据材料，申请的期限等），一次性告知补正材料。对申请人提出要求解决权属纠纷的请求，进行材料审查，对符合条件的依法受理、立案；对不符合条件的，不予受理并通知申请人，告知其理由。2.审理责任：通知权属争议的申请人及对方当事人，并要求对方当事人在规定的期限内提交答辩书及有关证据材料。收到答辩书后，自然资源行政部门对争议的事实、证据材料进行审查，针对疑问情况或经当事人请求，举行公开听证，由当事人双方当面陈述案情，进行辩论、举证、质证，以查明案情。3.裁决责任：根据事实和法律、法规做出裁决，制作并向双方当事人送达的裁决书（说明裁决的理由和依据，并告知当事人能否向法院起诉的权利及行使诉权的期限）。4.执行责任：土地权属争议裁决生效后，争议当事人应当自觉履行。5.其他：法律法规规章规定应履行的责任。</t>
  </si>
  <si>
    <t xml:space="preserve">   参照《行政许可法》第三十条    参照《行政复议法》第二十三条 第二十八条 第三十二条《土地管理法》（2019年修订） 第五条 第十四条《土地权属争议调查处理办法》（2002年国土资源部令第17号2010年修正） 第七条 第十条 第十一条 第十三条 第十五条 第二十条 第二十三条～第二十七条</t>
  </si>
  <si>
    <t xml:space="preserve">1100-E-00200-140602
</t>
  </si>
  <si>
    <t>采矿权权属争议、纠纷的调处</t>
  </si>
  <si>
    <t>《中华人民共和国矿产资源法实施细则》第三十六条采矿权人之间对矿区范围发生争议时，由当事人协商解决；协商不成的，由矿产资源所在地的县级以上地方人民政府根据依法核定的矿区范围处理；跨省、自治区、直辖市的矿区范围争议，当事人协商不成的，由有关省、自治区、直辖市人民政府协商解决；协商不成的，由国务院地质矿产主管部门提出处理意见，报国务院决定</t>
  </si>
  <si>
    <t>1、受理责任:公示申请条件、法定期限、需要提供的申请书及其他资料（申请人及被申请人的基本情况，申请裁决的要求和理由，有关证据材料，申请的日期等），一次性告知补正材料。对探矿权人或采矿权人提出要求解决权属纠纷的请求，进行材料审查，对符合条件的依法受理、立案；对不符合条件的，不予受理并通知申请人，告知其理由。2、审理责任:通知权属争议的申请人及对方当事人，并要求对方当事人在规定的期限内提交答辩书及有关证据材料。收到答辩书后，自然资源行政部门对争议的事实、证据材料进行审查，针对疑问情况或经当事人请求，举行公开听证，由当事人双方当面陈述案情，进行辩论、举证、质证，以查明案情。3、裁决责任:根据事实和法律、法规做出裁决，制作并向双方当事人送达的裁决书（说明裁决的理由和依据，并告知当事人能否向法院起诉的权利及行使诉权的期限）。4、执行责任:矿区权属裁决生效后，争议当事人应当自觉履行。5、其他法律法规规章文件规定应履行的责任。</t>
  </si>
  <si>
    <t>因不履行或不正确履行行政职责，有下列情形的，行政机关及相关工作人员应承担相应责任：1、对符合条件的权属争议裁决申请不予受理、裁决的； 2、对不符合法定条件的权属争议裁决申请受理、裁决的； 3、因裁决不当给行政相对人造成损失的；4、没有法律和事实依据进行行政裁决的；5、符合听证条件、当事人要求听证，应予组织听证而不组织听证的；6、在权属争议裁决工作中玩忽职守、滥用职权的；7、在行政裁决过程中发生腐败行为的；8、其他违反法律法规规章文件规定的行为。</t>
  </si>
  <si>
    <t>1100-Z-00400-140602</t>
  </si>
  <si>
    <t>对矿山地质环境保护与土地复垦情况的行政检查</t>
  </si>
  <si>
    <t>《中华人民共和国矿产资源法》第十一条　国务院地质矿产主管部门主管全国矿产资源勘查、开采的监督管理工作。国务院有关主管部门协助国务院地质矿产主管部门进行矿产资源勘查、开采的监督管理工作。
省、自治区、直辖市人民政府地质矿产主管部门主管本行政区域内矿产资源勘查、开采的监督管理工作。省、自治区、直辖市人民政府有关主管部门协助同级地质矿产主管部门进行矿产资源勘查、开采的监督管理工作。。《土地复垦条例实施办法》（国土资源部令第56号）第二十三条县级国土资源主管部门应当加强对土地复垦义务人使用土地复垦费用的监督管理，发现有不按照规定使用土地复垦费用的，可以按照土地复垦费用使用监管协议的约定依法追究土地复垦义务人的违约责任。第四十四条县级以上国土资源主管部门应当采取年度检查、专项核查、例行稽查、在线监管等形式，对本行政区域内的土地复垦活动进行监督检查。《矿山地质环境保护规定》（国土资源部令第44号）第二十五条：县级以上国土资源行政主管部门对采矿权人履行矿山地质环境保护与治理恢复义务的情况进行监督检查。第二十七条：县级以上国土资源行政主管部门在履行矿山地质环境保护的监督检查职责时，有权对矿山地质环境保护与治理恢复方案确立的治理恢复措施落实情况和矿山地质环境监测情况进行现场检查，对违反本规定的行为有权制止并依法查处。《国土资源部办公厅关于做好矿山地质环境保护与土地复垦方案编报有关工作的通知》（国土资规〔2016〕21号）四、（二）国土资源部将按照《国土资源部随机抽查事项清单》的规定，加强对经部审查的矿山地质环境保护与土地复垦方案执行情况的监督检查。（三）地方各级国土资源主管部门要加强对方案编制审查工作的组织领导和对方案实施情况的监督管理，按照“双随机、一公开”要求，督促矿山企业切实履行地质环境保护与土地复垦义务。矿山企业不复垦或者复垦不符合要求的，应当依法缴纳土地复垦费。对未按规定履行地质环境治理与土地复垦义务的矿山企业，列入矿业权人异常名录或严重违法名单，责令整改。整改不到位的，不得批准其申请新的采矿许可证或者申请采矿许可证延续、变更、注销，不得批准其申请新的建设用地。《国土资源部关于土地复垦“双随机、一公开”监督检查实施细则的公告》（2017年第23号）第十二条检查中发现矿山企业有不符合土地复垦法律法规及相关规定行为的，纳入矿业权人异常名录；已纳入绿色矿山名录的，予以除名。</t>
  </si>
  <si>
    <t>1.受理责任：公示应当提交的材料，申请事项不符合要求，不予受理。材料不齐全或不符合规定形式的，当场退回材料，一次性告知补正材料。
2.审查责任：根据专家审查意见及省地环中心出具的评审意见进行审查。
3.决定责任：做出是否同意备案的决定。在备案表盖章、编写备案号。
4.送达责任：通知申请单位领取备案表。
5.事后监管责任：对方案落实情况进行监督检查。
6.其他：法律法规规章规定应履行的责任。</t>
  </si>
  <si>
    <t xml:space="preserve">    参照《行政许可法》第三十条 第三十八条 第三十九条 第六十条～第七十条
《矿产资源法》第十五条 第二十一条
《山西省煤炭管理条例》第十条
《矿山地质环境保护规定》（2009年国土资源部令第44号） 第十二条 第二十六条～第二十九条</t>
  </si>
  <si>
    <t>1100-A-03100-140602</t>
  </si>
  <si>
    <t>【法律】《中华人民共和国矿产资源法》（2009年修订） 第三条 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从事矿产资源勘查和开采的，必须符合规定的资质条件。第十五条 设立矿山企业，必须符合国家规定的资质条件，并依照法律和国家有关规定，由审批机关对其矿区范围、矿山设计或者开采方案、生产技术条件、安全措施和环境保护措施等进行审查；审查合格的，方予批准。
【行政法规】《矿产资源开采登记管理办法》（2014年修订） 第三条 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第四条 采矿权申请人在提出采矿权申请前，应当根据经批准的地质勘查储量报告，向登记管理机关申请划定矿区范围。需要申请立项，设立矿山企业的，应当根据划定的矿区范围，按照国家规定办理有关手续。</t>
  </si>
  <si>
    <t>1100-Z-00300-140602</t>
  </si>
  <si>
    <t>矿产资源开发利用地质环境保护与土地复垦方案审查</t>
  </si>
  <si>
    <t xml:space="preserve">1、中华人民共和国矿产资源法: 第十五条　设立矿山企业，必须符合国家规定的资质条件，并依照法律和国家有关规定，由审批机关对其矿区范围、矿山设计或者开采方案、生产技术条件、安全措施和环境保护措施等进行审查；审查合格的，方予批准。 第二十一条　关闭矿山，必须提出矿山闭坑报告及有关采掘工程、不安全隐患、土地复垦利用、环境保护的资料，并按照国家规定报请审查批准。2、山西省煤炭管理条例: 第十条 开办煤矿企业，应当具备下列条件： （七）有符合煤矿安全生产和生态环境保护要求的矿山设计及地质灾害防治方案；3、矿产资源开采登记管理办法:第五条 采矿权申请人申请办理采矿许可证时，应当向登记管理机关提交下列资料： （一）申请登记书和矿区范围图； （二）采矿权申请人资质条件的证明； （三）矿产资源开发利用方案； （四）依法设立矿山企业的批准文件； （五）开采矿产资源的环境影响评价报告； （六）国务院地质矿产主管部门规定提交的其他资料。 申请开采国家规划矿区或者对国民经济具有重要价值的矿区内的矿产资源和国家实行保护性开采的特定矿种的，还应当提交国务院有关主管部门的批准文件。 申请开采石油、天然气的，还应当提交国务院批准设立石油公司或者同意进行石油、天然气开采的批准文件以及采矿企业法人资格证明。4、矿山地质环境保护规定: 第十二条　采矿权申请人申请办理采矿许可证时，应当编制矿山地质环境保护与治理恢复方案，报有批准权的国土资源行政主管部门批准。 依照前款规定已编制矿山地质环境保护与治理恢复方案的，不再单独进行地质灾害危险性评估。 第十五条　采矿权人扩大开采规模、变更矿区范围或者开采方式的，应当重新编制矿山地质环境保护与治理恢复方案，并报原批准机关批准。5、土地复垦条例:第十一条　土地复垦义务人应当按照土地复垦标准和国务院国土资源主管部门的规定编制土地复垦方案。 第十三条　土地复垦义务人应当在办理建设用地申请或者采矿权申请手续时，随有关报批材料报送土地复垦方案。 土地复垦义务人未编制土地复垦方案或者土地复垦方案不符合要求的，有批准权的人民政府不得批准建设用地，有批准权的国土资源主管部门不得颁发采矿许可证。 本条例施行前已经办理建设用地手续或者领取采矿许可证，本条例施行后继续从事生产建设活动造成土地损毁的，土地复垦义务人应当按照国务院国土资源主管部门的规定补充编制土地复垦方案。6、土地复垦条例实施办法:第六条 属于条例第十条规定的生产建设项目，土地复垦义务人应当在办理建设用地申请或者采矿权申请手续时，依据国土资源部《土地复垦方案编制规程》的要求，组织编制土地复垦方案，随有关报批材料报送有关国土资源主管部门审查。 具体承担相应建设用地审查和采矿权审批的国土资源主管部门负责对土地复垦义务人报送的土地复垦方案进行审查。7、国土资源部办公厅关于做好矿山地质环境保护与土地复垦方案编报有关工作的通知:正文8、关于实行矿产资源开发利用方案、地质环境保护与治理恢复方案、土地复垦方案编制及评审工作“三合一”的通知:正文。                                                                                                                                        备注：原序号17、20矿山地质环境保护与土地复垦方案相关内容包含于此项中      </t>
  </si>
  <si>
    <t xml:space="preserve">    参照《行政许可法》第三十条 第三十八条 第三十九条 第六十条～第七十条《矿产资源法》第十五条 第二十一条《山西省煤炭管理条例》第十条《矿山地质环境保护规定》（2009年国土资源部令第44号） 第十二条 第二十六条～第二十九条</t>
  </si>
  <si>
    <t>1100-F-00500-140602</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</si>
  <si>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</si>
  <si>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</si>
  <si>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1.受理责任：公示依法应当提交的材料；一次性告知补正材料；依法受理或不予受理（不予受理应当告知理由)。            
2.审查责任：对申请材料进行审查、组织专家进行评审，提出审查意见，并进行公示。       
3.决定责任：作出验收合格确认书（不合格的要说明理由并告知享有依法申请行政复议或者提起行政诉讼的权利）。             
4.送达责任：送达验收合格确认书。           
5.事后监管责任：开展定期和不定期检查，监督检查土地复垦情况。                      
6.其他：法律法规规章规定应履行的责任。</t>
  </si>
  <si>
    <t xml:space="preserve">    参照《行政许可法》第三十条 第三十四条 第三十七条～第三十九条 第六十条～第七十条
《土地复垦条例实施办法》（2012年国土资源部令第56号） 第三十三条～第三十七条 </t>
  </si>
  <si>
    <t>1100-H-01000-140602</t>
  </si>
  <si>
    <t>土地复垦工作中作出突出贡献奖励</t>
  </si>
  <si>
    <t>《土地复垦条例》第九条国家鼓励和支持土地复垦科学研究和技术创新，推广先进的土地复垦技术。对在土地复垦工作中作出突出贡献的单位和个人，由县级以上人民政府给予表彰。</t>
  </si>
  <si>
    <t>1.制定方案责任：在征求山西省耕地保护领导小组各成员单位、各市人社部门意见基础上，科学制定表彰方案。
2.组织推荐责任：严格按照表彰方案规定的条件、程序，组织推荐工作，对推荐对象进行初审。
3.审核公示责任：对符合条件的推荐对象进行审核，并报提请省耕地保护领导小组研究审定，并进行公示。
4.表彰责任：按照程序报请省政府研究决定，以省政府名义表彰。
5.其他：法律法规规章规定应履行的责任。</t>
  </si>
  <si>
    <t>《土地复垦条例》（国务院令第592号） 第九条
    参照《国家科学技术奖励条例》（2013年修订） 第十一条 第十五条</t>
  </si>
  <si>
    <t>1100-Z-00600-140602</t>
  </si>
  <si>
    <t>对矿产资源节约与综合利用的监管</t>
  </si>
  <si>
    <t>对探矿权人采矿权人的行政检查</t>
  </si>
  <si>
    <t>《生态文明体制改革总体方案》“完善重要矿产资源开采回采率、选矿回收率、综合利用率等国家标准。健全鼓励提高矿产资源利用水平的经济政策。建立矿山企业高效和综合利用信息公示制度，建立矿业权人“黑名单”制度。”</t>
  </si>
  <si>
    <t xml:space="preserve">  1.每年1月-3月，矿业权人按要求填报矿产资源勘查开采年度信息并公示;2.公示信息接受社会监督，收到异议举报的，立即开展核查；3.各地于4月-9月按照“双随机、一公开”要求开展实地核查；</t>
  </si>
  <si>
    <t xml:space="preserve"> 对不按要求进行公示的等情形按程序列入矿业权人异常名录和严重违法名单。
</t>
  </si>
  <si>
    <t>行政处罚</t>
  </si>
  <si>
    <t>1100-B-00600-140602</t>
  </si>
  <si>
    <t>对未在地图的适当位置显著标注审图号，或者未按照有关规定送交样本的行政处罚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</si>
  <si>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三条违反本条例规定，未在地图的适当位置显著标注审图号，或者未按照有关规定送交样本的，责令改正，给予警告；情节严重的，责令停业整顿，降低资质等级或者吊销测绘资质证书。</t>
  </si>
  <si>
    <t>1.立案责任：发现涉嫌违法行为（或者下级自然资源主管部门上报或其他机关移送的违法案件等），应及时制止（对正在实施的违法行为，下达《责令停止违法行为通知书》），并予以审查，决定是否立案。 
2.调查责任：自然资源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5.决定责任：制作行政处罚决定书，载明告知情况、当事人陈述申辩或者听证情况等内容。对于情节复杂、疑难的案件，集体讨论作出处理决定。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8.其他：法律法规规章规定应履行的责任。</t>
  </si>
  <si>
    <t xml:space="preserve">  1、《行政处罚法》: 第三十一条 第三十二条 第三十六条～第四十一条 第四十四条 第五十一条 
  2、《山西省行政执法条例》: 第二十条～第二十三条
  3、《测绘行政处罚程序规定》（2010年国土资源部令第50号）: 第十三条～第十五条 第十八条～第二十一条 第二十三条 第二十六条 第三十五条～第三十九条</t>
  </si>
  <si>
    <t>1100-A-01900-140602</t>
  </si>
  <si>
    <t>国有建设用地使用权划拨审核</t>
  </si>
  <si>
    <t>《中华人民共和国土地管理法》第五十四条  《中华人民共和国城市房地产管理法》第十二条第一款</t>
  </si>
  <si>
    <t>1、受理责任：公示应当提交的材料，一次性告知补正材料，依法受理或不予受理（不予受理应告知理由）。2、审查责任：根据国土资源相关的法律法规，以土地利用总体规划为前提，对申报材料进行审查。3、决定责任：报人民政府批准，作出行政许可或者不予行政许可决定，法定告知。4、送达责任：准予国有土地使用权划拨的，依法予以许可。5、事后监管责任：建立实施监督检查的运行机制和管理制度。6、其他法律法规规章文件规定应履行的责任。</t>
  </si>
  <si>
    <t>因不履行或不正确履行行政职责，有下列情形的，行政机关及相关工作人员应承担的相应责任  1、对符合法定受理条件的不予受理 ；  2、对不符合法定条件的申请人准予行政许可或者超越法定职权准予行政许可的；   3、对符合法定条件申请人不予行政许可或者不在法定期限内作出准予行政许可决定的；4、不依法履行监督职责或监督不力，许可建设用地审批的；5、应依法根据招标、拍卖、挂牌结果而没有进行的；6、违反国家土地调控政策的；7、工作中玩忽职守、滥用职权的；8、办理建设用地审批、实施监督检查，索取或者收受他人财物或者谋取其他利益的；9、应当举行听证而不举行听证的；10、其他违反法律法规规章文件规定的行为。</t>
  </si>
  <si>
    <t>1100-A-02200-140602</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</si>
  <si>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</si>
  <si>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</si>
  <si>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1、受理责任：公示应当提交的材料，一次性告知补正材料，依法受理或不予受理（不予受理应告知理由）。2、审查责任：根据省国土资源厅负责全省测绘成果的统一监管和基础测绘成果提供使用的审批。省测绘局为测绘成果保管单位，具体负责本省范围内省级基础测绘成果提供、使用与管理。市、县（市，下同）测绘行政主管部门负责本行政区域内市、县级基础测绘成果的管理。进行审查。3、决定责任：作出行政许可或者不予行政许可决定，法定告知。4、送达责任：准予行政许可的建设用地许可证明，在法定时间内告知。5、事后监管责任：建立实施监督检查的运行机制和管理制度。6、其他法律法规规章文件规定应履行的责任。</t>
  </si>
  <si>
    <t>因不履行或不正确履行行政职责，有下列情形的，行政机关及相关工作人员应承担的相应责任  1、对符合法定受理条件的不予受理 ； 2、对不符合法定条件的申请人准予行政许可或者超越法定职权准予行政许可的； 3、对符合法定条件申请人不予行政许可或者不在法定期限内作出准予行政许可决定的；4、不依法履行监督职责或监督不力，许可建设用地审批的；5、违反法定程序实施行政许可的；6、违反国家土地调控政策的； 7、工作中玩忽职守、滥用职权的；8、办理建设用地审批、实施监督检查，索取或者收受他人财物或者谋取其他利益的；9、应当举行听证而不举行听证的；10、其他违反法律法规规章文件规定的行为。</t>
  </si>
  <si>
    <t>1100-Z-00700-140602</t>
  </si>
  <si>
    <t>对全国地图工作的监管</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</si>
  <si>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五条违反本条例规定，通过互联网上传标注了含有按照国家有关规定在地图上不得表示的内容的，责令改正，给予警告，可以处10万元以下的罚款；构成犯罪的，依法追究刑事责任。</t>
  </si>
  <si>
    <t>1.监管责任：建立实施监督检查运行机制和管理制度，开展定期和不定期检查依法采取相关处置措施。
208.审查责任：对单位进行监督检查，对材料进行审查，给出考察结论。</t>
  </si>
  <si>
    <r>
      <rPr>
        <sz val="11"/>
        <rFont val="宋体"/>
        <charset val="134"/>
      </rPr>
      <t xml:space="preserve">《行政许可法》第六十一条　行政机关应当建立健全监督制度，通过核查反映被许可人从事行政许可事项活动情况的有关材料，履行监督责任。
</t>
    </r>
    <r>
      <rPr>
        <sz val="11"/>
        <rFont val="Times New Roman"/>
        <charset val="134"/>
      </rPr>
      <t>    </t>
    </r>
    <r>
      <rPr>
        <sz val="11"/>
        <rFont val="宋体"/>
        <charset val="134"/>
      </rPr>
      <t xml:space="preserve">行政机关依法对被许可人从事行政许可事项的活动进行监督检查时，应当将监督检查的情况和处理结果予以记录，由监督检查人员签字后归档。公众有权查阅行政机关监督检查记录。
</t>
    </r>
    <r>
      <rPr>
        <sz val="11"/>
        <rFont val="Times New Roman"/>
        <charset val="134"/>
      </rPr>
      <t>    </t>
    </r>
    <r>
      <rPr>
        <sz val="11"/>
        <rFont val="宋体"/>
        <charset val="134"/>
      </rPr>
      <t xml:space="preserve">行政机关应当创造条件，实现与被许可人、其他有关行政机关的计算机档案系统互联，核查被许可人从事行政许可事项活动情况。
</t>
    </r>
    <r>
      <rPr>
        <sz val="11"/>
        <rFont val="Times New Roman"/>
        <charset val="134"/>
      </rPr>
      <t>  </t>
    </r>
    <r>
      <rPr>
        <sz val="11"/>
        <rFont val="宋体"/>
        <charset val="134"/>
      </rPr>
      <t xml:space="preserve">
</t>
    </r>
    <r>
      <rPr>
        <sz val="11"/>
        <rFont val="Times New Roman"/>
        <charset val="134"/>
      </rPr>
      <t>    </t>
    </r>
    <r>
      <rPr>
        <sz val="11"/>
        <rFont val="宋体"/>
        <charset val="134"/>
      </rPr>
      <t xml:space="preserve">第六十三条　行政机关实施监督检查，不得妨碍被许可人正常的生产经营活动，不得索取或者收受被许可人的财物，不得谋取其他利益。
</t>
    </r>
    <r>
      <rPr>
        <sz val="11"/>
        <rFont val="Times New Roman"/>
        <charset val="134"/>
      </rPr>
      <t>    </t>
    </r>
    <r>
      <rPr>
        <sz val="11"/>
        <rFont val="宋体"/>
        <charset val="134"/>
      </rPr>
      <t xml:space="preserve">第六十四条　被许可人在作出行政许可决定的行政机关管辖区域外违法从事行政许可事项活动的，违法行为发生地的行政机关应当依法将被许可人的违法事实、处理结果抄告作出行政许可决定的行政机关。
</t>
    </r>
    <r>
      <rPr>
        <sz val="11"/>
        <rFont val="Times New Roman"/>
        <charset val="134"/>
      </rPr>
      <t>  </t>
    </r>
    <r>
      <rPr>
        <sz val="11"/>
        <rFont val="宋体"/>
        <charset val="134"/>
      </rPr>
      <t xml:space="preserve">
</t>
    </r>
    <r>
      <rPr>
        <sz val="11"/>
        <rFont val="Times New Roman"/>
        <charset val="134"/>
      </rPr>
      <t>    </t>
    </r>
    <r>
      <rPr>
        <sz val="11"/>
        <rFont val="宋体"/>
        <charset val="134"/>
      </rPr>
      <t xml:space="preserve">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t>
    </r>
    <r>
      <rPr>
        <sz val="11"/>
        <rFont val="Times New Roman"/>
        <charset val="134"/>
      </rPr>
      <t>    </t>
    </r>
    <r>
      <rPr>
        <sz val="11"/>
        <rFont val="宋体"/>
        <charset val="134"/>
      </rPr>
      <t xml:space="preserve">被许可人不履行前款规定的义务的，行政机关应当责令限期改正，或者依法采取有效措施督促其履行义务。
</t>
    </r>
    <r>
      <rPr>
        <sz val="11"/>
        <rFont val="Times New Roman"/>
        <charset val="134"/>
      </rPr>
      <t>  </t>
    </r>
    <r>
      <rPr>
        <sz val="11"/>
        <rFont val="宋体"/>
        <charset val="134"/>
      </rPr>
      <t xml:space="preserve">
</t>
    </r>
    <r>
      <rPr>
        <sz val="11"/>
        <rFont val="Times New Roman"/>
        <charset val="134"/>
      </rPr>
      <t>   </t>
    </r>
  </si>
  <si>
    <t>1100-Z-00800-140602</t>
  </si>
  <si>
    <t>对矿山地质环境保护与土地复垦情况的监管</t>
  </si>
  <si>
    <t>《中华人民共和国矿产资源法》第十一条　国务院地质矿产主管部门主管全国矿产资源勘查、开采的监督管理工作。国务院有关主管部门协助国务院地质矿产主管部门进行矿产资源勘查、开采的监督管理工作。
省、自治区、直辖市人民政府地质矿产主管部门主管本行政区域内矿产资源勘查、开采的监督管理工作。省、自治区、直辖市人民政府有关主管部门协助同级地质矿产主管部门进行矿产资源勘查、开采的监督管理工作。。《土地复垦条例》（国务院令第592号）第五条：国务院国土资源主管部门负责全国土地复垦的监督管理工作，县级以上地方人民政府国土资源主管部门负责本行政区域土地复垦的监督管理工作。《土地复垦条例实施办法》（国土资源部令第56号）第二十三条县级国土资源主管部门应当加强对土地复垦义务人使用土地复垦费用的监督管理，发现有不按照规定使用土地复垦费用的，可以按照土地复垦费用使用监管协议的约定依法追究土地复垦义务人的违约责任。第四十四条县级以上国土资源主管部门应当采取年度检查、专项核查、例行稽查、在线监管等形式，对本行政区域内的土地复垦活动进行监督检查。</t>
  </si>
  <si>
    <t>1100-Z-00900-140602</t>
  </si>
  <si>
    <t>对地质灾害防治资质单位的监管</t>
  </si>
  <si>
    <t>地质灾害防治条例》（中华人民共和国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</si>
</sst>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宋体"/>
      <charset val="134"/>
      <scheme val="minor"/>
    </font>
    <font>
      <sz val="11"/>
      <name val="宋体"/>
      <charset val="134"/>
      <scheme val="minor"/>
    </font>
    <font>
      <b/>
      <sz val="11"/>
      <name val="宋体"/>
      <charset val="134"/>
    </font>
    <font>
      <sz val="11"/>
      <name val="宋体"/>
      <charset val="134"/>
    </font>
    <font>
      <sz val="11"/>
      <name val="仿宋"/>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sz val="11"/>
      <name val="Times New Roman"/>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2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0" fillId="8" borderId="7" applyNumberFormat="false" applyAlignment="false" applyProtection="false">
      <alignment vertical="center"/>
    </xf>
    <xf numFmtId="0" fontId="16" fillId="16" borderId="11" applyNumberFormat="false" applyAlignment="false" applyProtection="false">
      <alignment vertical="center"/>
    </xf>
    <xf numFmtId="0" fontId="17"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0" fontId="5"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7" fillId="0" borderId="6" applyNumberFormat="false" applyFill="false" applyAlignment="false" applyProtection="false">
      <alignment vertical="center"/>
    </xf>
    <xf numFmtId="0" fontId="13" fillId="0" borderId="9" applyNumberFormat="false" applyFill="false" applyAlignment="false" applyProtection="false">
      <alignment vertical="center"/>
    </xf>
    <xf numFmtId="0" fontId="5" fillId="5"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0" fillId="18" borderId="13" applyNumberFormat="false" applyFont="false" applyAlignment="false" applyProtection="false">
      <alignment vertical="center"/>
    </xf>
    <xf numFmtId="0" fontId="6" fillId="23"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2" fillId="8" borderId="8" applyNumberFormat="false" applyAlignment="false" applyProtection="false">
      <alignment vertical="center"/>
    </xf>
    <xf numFmtId="0" fontId="6" fillId="2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12" fillId="9" borderId="8" applyNumberFormat="false" applyAlignment="false" applyProtection="false">
      <alignment vertical="center"/>
    </xf>
    <xf numFmtId="0" fontId="5" fillId="2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Fill="true" applyAlignment="true">
      <alignment vertical="center" wrapText="true"/>
    </xf>
    <xf numFmtId="0" fontId="0" fillId="0" borderId="0" xfId="0" applyFont="true" applyFill="true" applyAlignment="true">
      <alignment vertical="center" wrapText="true"/>
    </xf>
    <xf numFmtId="0" fontId="2" fillId="0" borderId="0" xfId="0" applyFont="true" applyFill="true" applyBorder="true" applyAlignment="true">
      <alignment horizontal="center" vertical="center" wrapText="true"/>
    </xf>
    <xf numFmtId="0" fontId="2" fillId="2" borderId="0" xfId="0" applyFont="true" applyFill="true" applyBorder="true" applyAlignment="true">
      <alignment horizontal="left"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vertical="center" wrapText="true"/>
    </xf>
    <xf numFmtId="0" fontId="2" fillId="2" borderId="3" xfId="0" applyFont="true" applyFill="true" applyBorder="true" applyAlignment="true">
      <alignment horizontal="center" vertical="center" wrapText="true"/>
    </xf>
    <xf numFmtId="0" fontId="2" fillId="2" borderId="4" xfId="0" applyFont="true" applyFill="true" applyBorder="true" applyAlignment="true">
      <alignment vertical="center" wrapText="true"/>
    </xf>
    <xf numFmtId="0" fontId="3" fillId="0" borderId="4" xfId="0" applyFont="true" applyFill="true" applyBorder="true" applyAlignment="true">
      <alignment vertical="center" wrapText="true"/>
    </xf>
    <xf numFmtId="0" fontId="3" fillId="0" borderId="4" xfId="0" applyFont="true" applyFill="true" applyBorder="true" applyAlignment="true">
      <alignment horizontal="center" vertical="center" wrapText="true"/>
    </xf>
    <xf numFmtId="0" fontId="4" fillId="0" borderId="0" xfId="0" applyFont="true" applyBorder="true" applyAlignment="true">
      <alignment vertical="center" wrapText="true"/>
    </xf>
    <xf numFmtId="0" fontId="3" fillId="0" borderId="2" xfId="0" applyFont="true" applyFill="true" applyBorder="true" applyAlignment="true">
      <alignment vertical="center" wrapText="true"/>
    </xf>
    <xf numFmtId="0" fontId="3" fillId="0" borderId="4" xfId="0" applyFont="true" applyFill="true" applyBorder="true" applyAlignment="true" applyProtection="true">
      <alignment vertical="center" wrapText="true" readingOrder="1"/>
      <protection locked="false"/>
    </xf>
    <xf numFmtId="0" fontId="3" fillId="0" borderId="4" xfId="0" applyFont="true" applyFill="true" applyBorder="true" applyAlignment="true">
      <alignment wrapText="true"/>
    </xf>
    <xf numFmtId="49" fontId="3" fillId="0" borderId="4" xfId="0" applyNumberFormat="true" applyFont="true" applyFill="true" applyBorder="true" applyAlignment="true">
      <alignment vertical="center" wrapText="true"/>
    </xf>
    <xf numFmtId="0" fontId="3" fillId="0" borderId="4" xfId="0" applyFont="true" applyFill="true" applyBorder="true" applyAlignment="true">
      <alignment horizontal="center" wrapText="true"/>
    </xf>
    <xf numFmtId="0" fontId="2" fillId="2" borderId="5" xfId="0" applyFont="true" applyFill="true" applyBorder="true" applyAlignment="true">
      <alignment vertical="center" wrapText="true"/>
    </xf>
    <xf numFmtId="0" fontId="2" fillId="2"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left" vertical="center" wrapText="true"/>
      <protection locked="false"/>
    </xf>
    <xf numFmtId="0" fontId="2" fillId="0" borderId="4"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3" fillId="0" borderId="4" xfId="0" applyFont="true" applyFill="true" applyBorder="true" applyAlignment="true" applyProtection="true">
      <alignment horizontal="center" vertical="center" wrapText="true"/>
      <protection locked="false"/>
    </xf>
    <xf numFmtId="0" fontId="3"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5</xdr:row>
          <xdr:rowOff>2095500</xdr:rowOff>
        </xdr:from>
        <xdr:to>
          <xdr:col>10</xdr:col>
          <xdr:colOff>1000125</xdr:colOff>
          <xdr:row>5</xdr:row>
          <xdr:rowOff>2924175</xdr:rowOff>
        </xdr:to>
        <xdr:sp>
          <xdr:nvSpPr>
            <xdr:cNvPr id="1025" name="Object 1" hidden="true">
              <a:extLst>
                <a:ext uri="{63B3BB69-23CF-44E3-9099-C40C66FF867C}">
                  <a14:compatExt spid="_x0000_s1025"/>
                </a:ext>
              </a:extLst>
            </xdr:cNvPr>
            <xdr:cNvSpPr/>
          </xdr:nvSpPr>
          <xdr:spPr>
            <a:xfrm>
              <a:off x="13780135" y="7785100"/>
              <a:ext cx="923925"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7</xdr:row>
          <xdr:rowOff>2038350</xdr:rowOff>
        </xdr:from>
        <xdr:to>
          <xdr:col>10</xdr:col>
          <xdr:colOff>1209675</xdr:colOff>
          <xdr:row>7</xdr:row>
          <xdr:rowOff>2867025</xdr:rowOff>
        </xdr:to>
        <xdr:sp>
          <xdr:nvSpPr>
            <xdr:cNvPr id="1026" name="Object 2" hidden="true">
              <a:extLst>
                <a:ext uri="{63B3BB69-23CF-44E3-9099-C40C66FF867C}">
                  <a14:compatExt spid="_x0000_s1026"/>
                </a:ext>
              </a:extLst>
            </xdr:cNvPr>
            <xdr:cNvSpPr/>
          </xdr:nvSpPr>
          <xdr:spPr>
            <a:xfrm>
              <a:off x="13989685" y="17405350"/>
              <a:ext cx="923925"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12</xdr:row>
          <xdr:rowOff>2047875</xdr:rowOff>
        </xdr:from>
        <xdr:to>
          <xdr:col>10</xdr:col>
          <xdr:colOff>1171575</xdr:colOff>
          <xdr:row>12</xdr:row>
          <xdr:rowOff>2876550</xdr:rowOff>
        </xdr:to>
        <xdr:sp>
          <xdr:nvSpPr>
            <xdr:cNvPr id="1027" name="Object 3" hidden="true">
              <a:extLst>
                <a:ext uri="{63B3BB69-23CF-44E3-9099-C40C66FF867C}">
                  <a14:compatExt spid="_x0000_s1027"/>
                </a:ext>
              </a:extLst>
            </xdr:cNvPr>
            <xdr:cNvSpPr/>
          </xdr:nvSpPr>
          <xdr:spPr>
            <a:xfrm>
              <a:off x="13951585" y="41608375"/>
              <a:ext cx="923925"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17</xdr:row>
          <xdr:rowOff>2257425</xdr:rowOff>
        </xdr:from>
        <xdr:to>
          <xdr:col>10</xdr:col>
          <xdr:colOff>1095375</xdr:colOff>
          <xdr:row>17</xdr:row>
          <xdr:rowOff>3095625</xdr:rowOff>
        </xdr:to>
        <xdr:sp>
          <xdr:nvSpPr>
            <xdr:cNvPr id="1028" name="Object 4" hidden="true">
              <a:extLst>
                <a:ext uri="{63B3BB69-23CF-44E3-9099-C40C66FF867C}">
                  <a14:compatExt spid="_x0000_s1028"/>
                </a:ext>
              </a:extLst>
            </xdr:cNvPr>
            <xdr:cNvSpPr/>
          </xdr:nvSpPr>
          <xdr:spPr>
            <a:xfrm>
              <a:off x="13875385" y="66011425"/>
              <a:ext cx="923925" cy="838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2000250</xdr:rowOff>
        </xdr:from>
        <xdr:to>
          <xdr:col>10</xdr:col>
          <xdr:colOff>1057275</xdr:colOff>
          <xdr:row>18</xdr:row>
          <xdr:rowOff>2838450</xdr:rowOff>
        </xdr:to>
        <xdr:sp>
          <xdr:nvSpPr>
            <xdr:cNvPr id="1029" name="Object 5" hidden="true">
              <a:extLst>
                <a:ext uri="{63B3BB69-23CF-44E3-9099-C40C66FF867C}">
                  <a14:compatExt spid="_x0000_s1029"/>
                </a:ext>
              </a:extLst>
            </xdr:cNvPr>
            <xdr:cNvSpPr/>
          </xdr:nvSpPr>
          <xdr:spPr>
            <a:xfrm>
              <a:off x="13846810" y="70592950"/>
              <a:ext cx="914400" cy="838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1724025</xdr:rowOff>
        </xdr:from>
        <xdr:to>
          <xdr:col>10</xdr:col>
          <xdr:colOff>1085850</xdr:colOff>
          <xdr:row>20</xdr:row>
          <xdr:rowOff>2552700</xdr:rowOff>
        </xdr:to>
        <xdr:sp>
          <xdr:nvSpPr>
            <xdr:cNvPr id="1030" name="Object 6" hidden="true">
              <a:extLst>
                <a:ext uri="{63B3BB69-23CF-44E3-9099-C40C66FF867C}">
                  <a14:compatExt spid="_x0000_s1030"/>
                </a:ext>
              </a:extLst>
            </xdr:cNvPr>
            <xdr:cNvSpPr/>
          </xdr:nvSpPr>
          <xdr:spPr>
            <a:xfrm>
              <a:off x="13875385" y="79994125"/>
              <a:ext cx="914400"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1371600</xdr:rowOff>
        </xdr:from>
        <xdr:to>
          <xdr:col>10</xdr:col>
          <xdr:colOff>1181100</xdr:colOff>
          <xdr:row>21</xdr:row>
          <xdr:rowOff>2209800</xdr:rowOff>
        </xdr:to>
        <xdr:sp>
          <xdr:nvSpPr>
            <xdr:cNvPr id="1031" name="Object 7" hidden="true">
              <a:extLst>
                <a:ext uri="{63B3BB69-23CF-44E3-9099-C40C66FF867C}">
                  <a14:compatExt spid="_x0000_s1031"/>
                </a:ext>
              </a:extLst>
            </xdr:cNvPr>
            <xdr:cNvSpPr/>
          </xdr:nvSpPr>
          <xdr:spPr>
            <a:xfrm>
              <a:off x="13970635" y="84480400"/>
              <a:ext cx="914400" cy="838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1181100</xdr:rowOff>
        </xdr:from>
        <xdr:to>
          <xdr:col>10</xdr:col>
          <xdr:colOff>1085850</xdr:colOff>
          <xdr:row>25</xdr:row>
          <xdr:rowOff>2009775</xdr:rowOff>
        </xdr:to>
        <xdr:sp>
          <xdr:nvSpPr>
            <xdr:cNvPr id="1032" name="Object 8" hidden="true">
              <a:extLst>
                <a:ext uri="{63B3BB69-23CF-44E3-9099-C40C66FF867C}">
                  <a14:compatExt spid="_x0000_s1032"/>
                </a:ext>
              </a:extLst>
            </xdr:cNvPr>
            <xdr:cNvSpPr/>
          </xdr:nvSpPr>
          <xdr:spPr>
            <a:xfrm>
              <a:off x="13875385" y="103644700"/>
              <a:ext cx="914400"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29</xdr:row>
          <xdr:rowOff>2381250</xdr:rowOff>
        </xdr:from>
        <xdr:to>
          <xdr:col>10</xdr:col>
          <xdr:colOff>1200150</xdr:colOff>
          <xdr:row>29</xdr:row>
          <xdr:rowOff>3209925</xdr:rowOff>
        </xdr:to>
        <xdr:sp>
          <xdr:nvSpPr>
            <xdr:cNvPr id="1033" name="Object 9" hidden="true">
              <a:extLst>
                <a:ext uri="{63B3BB69-23CF-44E3-9099-C40C66FF867C}">
                  <a14:compatExt spid="_x0000_s1033"/>
                </a:ext>
              </a:extLst>
            </xdr:cNvPr>
            <xdr:cNvSpPr/>
          </xdr:nvSpPr>
          <xdr:spPr>
            <a:xfrm>
              <a:off x="13980160" y="124199650"/>
              <a:ext cx="923925" cy="8286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2152650</xdr:rowOff>
        </xdr:from>
        <xdr:to>
          <xdr:col>10</xdr:col>
          <xdr:colOff>1066800</xdr:colOff>
          <xdr:row>30</xdr:row>
          <xdr:rowOff>2990850</xdr:rowOff>
        </xdr:to>
        <xdr:sp>
          <xdr:nvSpPr>
            <xdr:cNvPr id="1034" name="Object 10" hidden="true">
              <a:extLst>
                <a:ext uri="{63B3BB69-23CF-44E3-9099-C40C66FF867C}">
                  <a14:compatExt spid="_x0000_s1034"/>
                </a:ext>
              </a:extLst>
            </xdr:cNvPr>
            <xdr:cNvSpPr/>
          </xdr:nvSpPr>
          <xdr:spPr>
            <a:xfrm>
              <a:off x="13856335" y="128809750"/>
              <a:ext cx="914400" cy="838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31</xdr:row>
          <xdr:rowOff>2628900</xdr:rowOff>
        </xdr:from>
        <xdr:to>
          <xdr:col>10</xdr:col>
          <xdr:colOff>1209675</xdr:colOff>
          <xdr:row>31</xdr:row>
          <xdr:rowOff>3457575</xdr:rowOff>
        </xdr:to>
        <xdr:sp>
          <xdr:nvSpPr>
            <xdr:cNvPr id="1035" name="Object 11" hidden="true">
              <a:extLst>
                <a:ext uri="{63B3BB69-23CF-44E3-9099-C40C66FF867C}">
                  <a14:compatExt spid="_x0000_s1035"/>
                </a:ext>
              </a:extLst>
            </xdr:cNvPr>
            <xdr:cNvSpPr/>
          </xdr:nvSpPr>
          <xdr:spPr>
            <a:xfrm>
              <a:off x="13999210" y="134124700"/>
              <a:ext cx="914400" cy="828675"/>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package" Target="../embeddings/Document4.docx"/><Relationship Id="rId8" Type="http://schemas.openxmlformats.org/officeDocument/2006/relationships/image" Target="../media/image3.emf"/><Relationship Id="rId7" Type="http://schemas.openxmlformats.org/officeDocument/2006/relationships/package" Target="../embeddings/Document3.docx"/><Relationship Id="rId6" Type="http://schemas.openxmlformats.org/officeDocument/2006/relationships/image" Target="../media/image2.emf"/><Relationship Id="rId5" Type="http://schemas.openxmlformats.org/officeDocument/2006/relationships/package" Target="../embeddings/Document2.docx"/><Relationship Id="rId4" Type="http://schemas.openxmlformats.org/officeDocument/2006/relationships/image" Target="../media/image1.emf"/><Relationship Id="rId3" Type="http://schemas.openxmlformats.org/officeDocument/2006/relationships/package" Target="../embeddings/Document1.docx"/><Relationship Id="rId21" Type="http://schemas.openxmlformats.org/officeDocument/2006/relationships/package" Target="../embeddings/Document9.docx"/><Relationship Id="rId20" Type="http://schemas.openxmlformats.org/officeDocument/2006/relationships/package" Target="../embeddings/Document8.docx"/><Relationship Id="rId2" Type="http://schemas.openxmlformats.org/officeDocument/2006/relationships/vmlDrawing" Target="../drawings/vmlDrawing1.vml"/><Relationship Id="rId19" Type="http://schemas.openxmlformats.org/officeDocument/2006/relationships/package" Target="../embeddings/Document7.docx"/><Relationship Id="rId18" Type="http://schemas.openxmlformats.org/officeDocument/2006/relationships/image" Target="../media/image8.emf"/><Relationship Id="rId17" Type="http://schemas.openxmlformats.org/officeDocument/2006/relationships/package" Target="../embeddings/Document6.docx"/><Relationship Id="rId16" Type="http://schemas.openxmlformats.org/officeDocument/2006/relationships/image" Target="../media/image7.emf"/><Relationship Id="rId15" Type="http://schemas.openxmlformats.org/officeDocument/2006/relationships/package" Target="../embeddings/Document5.docx"/><Relationship Id="rId14" Type="http://schemas.openxmlformats.org/officeDocument/2006/relationships/image" Target="../media/image6.emf"/><Relationship Id="rId13" Type="http://schemas.openxmlformats.org/officeDocument/2006/relationships/oleObject" Target="../embeddings/oleObject2.bin"/><Relationship Id="rId12" Type="http://schemas.openxmlformats.org/officeDocument/2006/relationships/image" Target="../media/image5.emf"/><Relationship Id="rId11" Type="http://schemas.openxmlformats.org/officeDocument/2006/relationships/oleObject" Target="../embeddings/oleObject1.bin"/><Relationship Id="rId10" Type="http://schemas.openxmlformats.org/officeDocument/2006/relationships/image" Target="../media/image4.emf"/><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zoomScale="85" zoomScaleNormal="85" topLeftCell="A21" workbookViewId="0">
      <selection activeCell="F21" sqref="F21"/>
    </sheetView>
  </sheetViews>
  <sheetFormatPr defaultColWidth="9" defaultRowHeight="13.5"/>
  <cols>
    <col min="1" max="1" width="8.125" style="2" customWidth="true"/>
    <col min="2" max="2" width="15.125" style="2" customWidth="true"/>
    <col min="3" max="3" width="7.375" style="2" customWidth="true"/>
    <col min="4" max="4" width="14.125" style="2" customWidth="true"/>
    <col min="5" max="5" width="5" style="2" customWidth="true"/>
    <col min="6" max="6" width="42.575" style="2" customWidth="true"/>
    <col min="7" max="7" width="50.6333333333333" style="2" customWidth="true"/>
    <col min="8" max="8" width="18.625" style="2" customWidth="true"/>
    <col min="9" max="9" width="9.5" style="2" customWidth="true"/>
    <col min="10" max="10" width="8.75833333333333" style="2" customWidth="true"/>
    <col min="11" max="12" width="20.125" style="2" customWidth="true"/>
    <col min="13" max="16384" width="9" style="2"/>
  </cols>
  <sheetData>
    <row r="1" ht="21.95" customHeight="true" spans="1:12">
      <c r="A1" s="3" t="s">
        <v>0</v>
      </c>
      <c r="B1" s="3"/>
      <c r="C1" s="3"/>
      <c r="D1" s="3"/>
      <c r="E1" s="3"/>
      <c r="F1" s="3"/>
      <c r="G1" s="3"/>
      <c r="H1" s="3"/>
      <c r="I1" s="3"/>
      <c r="J1" s="3"/>
      <c r="K1" s="3"/>
      <c r="L1" s="3"/>
    </row>
    <row r="2" ht="15" customHeight="true" spans="1:12">
      <c r="A2" s="4" t="s">
        <v>1</v>
      </c>
      <c r="B2" s="4"/>
      <c r="C2" s="4"/>
      <c r="D2" s="4"/>
      <c r="E2" s="4"/>
      <c r="F2" s="4"/>
      <c r="G2" s="4"/>
      <c r="H2" s="4"/>
      <c r="I2" s="4"/>
      <c r="J2" s="4"/>
      <c r="K2" s="4"/>
      <c r="L2" s="4"/>
    </row>
    <row r="3" ht="14.1" customHeight="true" spans="1:12">
      <c r="A3" s="5" t="s">
        <v>2</v>
      </c>
      <c r="B3" s="5" t="s">
        <v>3</v>
      </c>
      <c r="C3" s="5" t="s">
        <v>4</v>
      </c>
      <c r="D3" s="6" t="s">
        <v>5</v>
      </c>
      <c r="E3" s="17"/>
      <c r="F3" s="5" t="s">
        <v>6</v>
      </c>
      <c r="G3" s="5" t="s">
        <v>7</v>
      </c>
      <c r="H3" s="5" t="s">
        <v>8</v>
      </c>
      <c r="I3" s="5" t="s">
        <v>9</v>
      </c>
      <c r="J3" s="5" t="s">
        <v>10</v>
      </c>
      <c r="K3" s="5" t="s">
        <v>11</v>
      </c>
      <c r="L3" s="5" t="s">
        <v>12</v>
      </c>
    </row>
    <row r="4" ht="15.95" customHeight="true" spans="1:12">
      <c r="A4" s="7"/>
      <c r="B4" s="7"/>
      <c r="C4" s="7"/>
      <c r="D4" s="8" t="s">
        <v>13</v>
      </c>
      <c r="E4" s="18" t="s">
        <v>14</v>
      </c>
      <c r="F4" s="7"/>
      <c r="G4" s="7"/>
      <c r="H4" s="7"/>
      <c r="I4" s="7"/>
      <c r="J4" s="7"/>
      <c r="K4" s="7"/>
      <c r="L4" s="7"/>
    </row>
    <row r="5" ht="381" customHeight="true" spans="1:12">
      <c r="A5" s="9">
        <v>1</v>
      </c>
      <c r="B5" s="9" t="s">
        <v>15</v>
      </c>
      <c r="C5" s="10" t="s">
        <v>16</v>
      </c>
      <c r="D5" s="9" t="s">
        <v>17</v>
      </c>
      <c r="E5" s="9"/>
      <c r="F5" s="10" t="s">
        <v>18</v>
      </c>
      <c r="G5" s="19" t="s">
        <v>19</v>
      </c>
      <c r="H5" s="19" t="s">
        <v>20</v>
      </c>
      <c r="I5" s="10" t="s">
        <v>21</v>
      </c>
      <c r="J5" s="10" t="s">
        <v>22</v>
      </c>
      <c r="K5" s="10" t="str">
        <f>_xlfn.DISPIMG("ID_2D1B69E9BA6A45E99A7B437B923FA43D",1)</f>
        <v>=DISPIMG("ID_2D1B69E9BA6A45E99A7B437B923FA43D",1)</v>
      </c>
      <c r="L5" s="10" t="str">
        <f>_xlfn.DISPIMG("ID_E60B23C1407C4DEBB15BCF99250F705A",1)</f>
        <v>=DISPIMG("ID_E60B23C1407C4DEBB15BCF99250F705A",1)</v>
      </c>
    </row>
    <row r="6" s="1" customFormat="true" ht="381" customHeight="true" spans="1:12">
      <c r="A6" s="9">
        <v>2</v>
      </c>
      <c r="B6" s="11" t="s">
        <v>15</v>
      </c>
      <c r="C6" s="10" t="s">
        <v>23</v>
      </c>
      <c r="D6" s="9" t="s">
        <v>24</v>
      </c>
      <c r="E6" s="20"/>
      <c r="F6" s="21" t="s">
        <v>25</v>
      </c>
      <c r="G6" s="21" t="s">
        <v>26</v>
      </c>
      <c r="H6" s="21" t="s">
        <v>27</v>
      </c>
      <c r="I6" s="10" t="s">
        <v>21</v>
      </c>
      <c r="J6" s="10" t="s">
        <v>22</v>
      </c>
      <c r="K6" s="10"/>
      <c r="L6" s="10" t="str">
        <f>_xlfn.DISPIMG("ID_61016B5C4F8E49A08FB6637DEDFDEB38",1)</f>
        <v>=DISPIMG("ID_61016B5C4F8E49A08FB6637DEDFDEB38",1)</v>
      </c>
    </row>
    <row r="7" ht="381" customHeight="true" spans="1:12">
      <c r="A7" s="9">
        <v>3</v>
      </c>
      <c r="B7" s="12" t="s">
        <v>28</v>
      </c>
      <c r="C7" s="10" t="s">
        <v>29</v>
      </c>
      <c r="D7" s="9" t="s">
        <v>30</v>
      </c>
      <c r="E7" s="9"/>
      <c r="F7" s="21" t="s">
        <v>31</v>
      </c>
      <c r="G7" s="21" t="s">
        <v>32</v>
      </c>
      <c r="H7" s="21" t="s">
        <v>33</v>
      </c>
      <c r="I7" s="10" t="s">
        <v>21</v>
      </c>
      <c r="J7" s="10" t="s">
        <v>22</v>
      </c>
      <c r="K7" s="10" t="str">
        <f>_xlfn.DISPIMG("ID_7C21F97671EB48A7A1CA2BE6FB197F2D",1)</f>
        <v>=DISPIMG("ID_7C21F97671EB48A7A1CA2BE6FB197F2D",1)</v>
      </c>
      <c r="L7" s="10" t="str">
        <f>_xlfn.DISPIMG("ID_5FDE6C824BE5488DBC5C1C80F2E74F16",1)</f>
        <v>=DISPIMG("ID_5FDE6C824BE5488DBC5C1C80F2E74F16",1)</v>
      </c>
    </row>
    <row r="8" ht="381" customHeight="true" spans="1:12">
      <c r="A8" s="9">
        <v>4</v>
      </c>
      <c r="B8" s="12" t="s">
        <v>28</v>
      </c>
      <c r="C8" s="10" t="s">
        <v>34</v>
      </c>
      <c r="D8" s="9" t="s">
        <v>35</v>
      </c>
      <c r="E8" s="20"/>
      <c r="F8" s="21" t="s">
        <v>36</v>
      </c>
      <c r="G8" s="21" t="s">
        <v>37</v>
      </c>
      <c r="H8" s="21" t="s">
        <v>38</v>
      </c>
      <c r="I8" s="10" t="s">
        <v>21</v>
      </c>
      <c r="J8" s="10" t="s">
        <v>22</v>
      </c>
      <c r="K8" s="10"/>
      <c r="L8" s="10" t="str">
        <f>_xlfn.DISPIMG("ID_5131B27FE8854763971BBD89B30679A6",1)</f>
        <v>=DISPIMG("ID_5131B27FE8854763971BBD89B30679A6",1)</v>
      </c>
    </row>
    <row r="9" ht="381" customHeight="true" spans="1:12">
      <c r="A9" s="9">
        <v>5</v>
      </c>
      <c r="B9" s="12" t="s">
        <v>28</v>
      </c>
      <c r="C9" s="10" t="s">
        <v>39</v>
      </c>
      <c r="D9" s="9" t="s">
        <v>40</v>
      </c>
      <c r="E9" s="10"/>
      <c r="F9" s="21" t="s">
        <v>41</v>
      </c>
      <c r="G9" s="21" t="s">
        <v>37</v>
      </c>
      <c r="H9" s="21" t="s">
        <v>38</v>
      </c>
      <c r="I9" s="10" t="s">
        <v>21</v>
      </c>
      <c r="J9" s="10" t="s">
        <v>22</v>
      </c>
      <c r="K9" s="10" t="str">
        <f>_xlfn.DISPIMG("ID_8AC59E64F87144788F50AE28D88FE41E",1)</f>
        <v>=DISPIMG("ID_8AC59E64F87144788F50AE28D88FE41E",1)</v>
      </c>
      <c r="L9" s="10" t="str">
        <f>_xlfn.DISPIMG("ID_71D5669F68AC46AB82B94E05BE3F434E",1)</f>
        <v>=DISPIMG("ID_71D5669F68AC46AB82B94E05BE3F434E",1)</v>
      </c>
    </row>
    <row r="10" ht="381" customHeight="true" spans="1:12">
      <c r="A10" s="9">
        <v>6</v>
      </c>
      <c r="B10" s="12" t="s">
        <v>28</v>
      </c>
      <c r="C10" s="10" t="s">
        <v>42</v>
      </c>
      <c r="D10" s="9" t="s">
        <v>43</v>
      </c>
      <c r="E10" s="10"/>
      <c r="F10" s="21" t="s">
        <v>41</v>
      </c>
      <c r="G10" s="21" t="s">
        <v>44</v>
      </c>
      <c r="H10" s="21" t="s">
        <v>38</v>
      </c>
      <c r="I10" s="10" t="s">
        <v>21</v>
      </c>
      <c r="J10" s="10" t="s">
        <v>22</v>
      </c>
      <c r="K10" s="10" t="str">
        <f>_xlfn.DISPIMG("ID_C6C341509158424B96B0FCCDB2D6CD93",1)</f>
        <v>=DISPIMG("ID_C6C341509158424B96B0FCCDB2D6CD93",1)</v>
      </c>
      <c r="L10" s="10" t="str">
        <f>_xlfn.DISPIMG("ID_023FB00ED85D4F058205AA943B40B9A3",1)</f>
        <v>=DISPIMG("ID_023FB00ED85D4F058205AA943B40B9A3",1)</v>
      </c>
    </row>
    <row r="11" ht="381" customHeight="true" spans="1:12">
      <c r="A11" s="9">
        <v>7</v>
      </c>
      <c r="B11" s="12" t="s">
        <v>28</v>
      </c>
      <c r="C11" s="10" t="s">
        <v>45</v>
      </c>
      <c r="D11" s="9" t="s">
        <v>46</v>
      </c>
      <c r="E11" s="10"/>
      <c r="F11" s="21" t="s">
        <v>41</v>
      </c>
      <c r="G11" s="21" t="s">
        <v>37</v>
      </c>
      <c r="H11" s="21" t="s">
        <v>38</v>
      </c>
      <c r="I11" s="10" t="s">
        <v>21</v>
      </c>
      <c r="J11" s="10" t="s">
        <v>22</v>
      </c>
      <c r="K11" s="10" t="str">
        <f>_xlfn.DISPIMG("ID_240DBCF182A64E35822F54BEF6C71DA0",1)</f>
        <v>=DISPIMG("ID_240DBCF182A64E35822F54BEF6C71DA0",1)</v>
      </c>
      <c r="L11" s="10" t="str">
        <f>_xlfn.DISPIMG("ID_43B0F0E70C204F9595F9735691ABE698",1)</f>
        <v>=DISPIMG("ID_43B0F0E70C204F9595F9735691ABE698",1)</v>
      </c>
    </row>
    <row r="12" ht="381" customHeight="true" spans="1:12">
      <c r="A12" s="9">
        <v>8</v>
      </c>
      <c r="B12" s="12" t="s">
        <v>15</v>
      </c>
      <c r="C12" s="10" t="s">
        <v>47</v>
      </c>
      <c r="D12" s="9" t="s">
        <v>48</v>
      </c>
      <c r="E12" s="10"/>
      <c r="F12" s="10" t="s">
        <v>49</v>
      </c>
      <c r="G12" s="19" t="s">
        <v>50</v>
      </c>
      <c r="H12" s="19" t="s">
        <v>51</v>
      </c>
      <c r="I12" s="10" t="s">
        <v>21</v>
      </c>
      <c r="J12" s="10" t="s">
        <v>22</v>
      </c>
      <c r="K12" s="10" t="str">
        <f>_xlfn.DISPIMG("ID_BBC389E1A60C44DA9EC95E7DDFA21CDA",1)</f>
        <v>=DISPIMG("ID_BBC389E1A60C44DA9EC95E7DDFA21CDA",1)</v>
      </c>
      <c r="L12" s="10" t="str">
        <f>_xlfn.DISPIMG("ID_08D008027C504C98B561860BF190CDA8",1)</f>
        <v>=DISPIMG("ID_08D008027C504C98B561860BF190CDA8",1)</v>
      </c>
    </row>
    <row r="13" ht="381" customHeight="true" spans="1:12">
      <c r="A13" s="9">
        <v>9</v>
      </c>
      <c r="B13" s="12" t="s">
        <v>28</v>
      </c>
      <c r="C13" s="10" t="s">
        <v>52</v>
      </c>
      <c r="D13" s="9" t="s">
        <v>53</v>
      </c>
      <c r="E13" s="20"/>
      <c r="F13" s="21" t="s">
        <v>54</v>
      </c>
      <c r="G13" s="10" t="s">
        <v>37</v>
      </c>
      <c r="H13" s="21" t="s">
        <v>55</v>
      </c>
      <c r="I13" s="10" t="s">
        <v>21</v>
      </c>
      <c r="J13" s="10" t="s">
        <v>22</v>
      </c>
      <c r="K13" s="10"/>
      <c r="L13" s="10" t="str">
        <f>_xlfn.DISPIMG("ID_FF523AA4325543CAB554603A452FD098",1)</f>
        <v>=DISPIMG("ID_FF523AA4325543CAB554603A452FD098",1)</v>
      </c>
    </row>
    <row r="14" ht="381" customHeight="true" spans="1:12">
      <c r="A14" s="9">
        <v>10</v>
      </c>
      <c r="B14" s="11" t="s">
        <v>56</v>
      </c>
      <c r="C14" s="10" t="s">
        <v>57</v>
      </c>
      <c r="D14" s="9" t="s">
        <v>58</v>
      </c>
      <c r="E14" s="10"/>
      <c r="F14" s="21" t="s">
        <v>59</v>
      </c>
      <c r="G14" s="18" t="s">
        <v>60</v>
      </c>
      <c r="H14" s="21" t="s">
        <v>61</v>
      </c>
      <c r="I14" s="10" t="s">
        <v>21</v>
      </c>
      <c r="J14" s="10" t="s">
        <v>22</v>
      </c>
      <c r="K14" s="10" t="str">
        <f>_xlfn.DISPIMG("ID_BDFC6D29E4824318BD0E2D148136926D",1)</f>
        <v>=DISPIMG("ID_BDFC6D29E4824318BD0E2D148136926D",1)</v>
      </c>
      <c r="L14" s="10" t="str">
        <f>_xlfn.DISPIMG("ID_4432CAD416494C63810BD0E877850242",1)</f>
        <v>=DISPIMG("ID_4432CAD416494C63810BD0E877850242",1)</v>
      </c>
    </row>
    <row r="15" ht="381" customHeight="true" spans="1:12">
      <c r="A15" s="9">
        <v>11</v>
      </c>
      <c r="B15" s="11" t="s">
        <v>62</v>
      </c>
      <c r="C15" s="10" t="s">
        <v>63</v>
      </c>
      <c r="D15" s="9" t="s">
        <v>64</v>
      </c>
      <c r="E15" s="20"/>
      <c r="F15" s="21" t="s">
        <v>65</v>
      </c>
      <c r="G15" s="10" t="s">
        <v>66</v>
      </c>
      <c r="H15" s="21" t="s">
        <v>67</v>
      </c>
      <c r="I15" s="10" t="s">
        <v>21</v>
      </c>
      <c r="J15" s="10" t="s">
        <v>22</v>
      </c>
      <c r="K15" s="10" t="str">
        <f>_xlfn.DISPIMG("ID_A12FED158A1B4BEF8AEA792899C8263F",1)</f>
        <v>=DISPIMG("ID_A12FED158A1B4BEF8AEA792899C8263F",1)</v>
      </c>
      <c r="L15" s="10" t="str">
        <f>_xlfn.DISPIMG("ID_87C31EA105F6494B8B6A6534CEFEF333",1)</f>
        <v>=DISPIMG("ID_87C31EA105F6494B8B6A6534CEFEF333",1)</v>
      </c>
    </row>
    <row r="16" ht="381" customHeight="true" spans="1:12">
      <c r="A16" s="9">
        <v>12</v>
      </c>
      <c r="B16" s="11" t="s">
        <v>62</v>
      </c>
      <c r="C16" s="10" t="s">
        <v>68</v>
      </c>
      <c r="D16" s="9" t="s">
        <v>69</v>
      </c>
      <c r="E16" s="20"/>
      <c r="F16" s="21" t="s">
        <v>70</v>
      </c>
      <c r="G16" s="10" t="s">
        <v>71</v>
      </c>
      <c r="H16" s="21" t="s">
        <v>72</v>
      </c>
      <c r="I16" s="10" t="s">
        <v>21</v>
      </c>
      <c r="J16" s="10" t="s">
        <v>22</v>
      </c>
      <c r="K16" s="10" t="str">
        <f>_xlfn.DISPIMG("ID_EE4C23A30E7340E49469D315201546D6",1)</f>
        <v>=DISPIMG("ID_EE4C23A30E7340E49469D315201546D6",1)</v>
      </c>
      <c r="L16" s="10" t="str">
        <f>_xlfn.DISPIMG("ID_08F4E857490D4D309B84557D58DAF842",1)</f>
        <v>=DISPIMG("ID_08F4E857490D4D309B84557D58DAF842",1)</v>
      </c>
    </row>
    <row r="17" ht="381" customHeight="true" spans="1:12">
      <c r="A17" s="9">
        <v>13</v>
      </c>
      <c r="B17" s="11" t="s">
        <v>62</v>
      </c>
      <c r="C17" s="10" t="s">
        <v>73</v>
      </c>
      <c r="D17" s="9" t="s">
        <v>74</v>
      </c>
      <c r="E17" s="20"/>
      <c r="F17" s="21" t="s">
        <v>75</v>
      </c>
      <c r="G17" s="22" t="s">
        <v>76</v>
      </c>
      <c r="H17" s="19" t="s">
        <v>77</v>
      </c>
      <c r="I17" s="10" t="s">
        <v>21</v>
      </c>
      <c r="J17" s="10" t="s">
        <v>22</v>
      </c>
      <c r="K17" s="10" t="str">
        <f>_xlfn.DISPIMG("ID_61B8B056AD19490E91FF9EB9EAC2D0E1",1)</f>
        <v>=DISPIMG("ID_61B8B056AD19490E91FF9EB9EAC2D0E1",1)</v>
      </c>
      <c r="L17" s="10" t="str">
        <f>_xlfn.DISPIMG("ID_DEF266A999FF4B5CA739171B1F0A40F6",1)</f>
        <v>=DISPIMG("ID_DEF266A999FF4B5CA739171B1F0A40F6",1)</v>
      </c>
    </row>
    <row r="18" ht="381" customHeight="true" spans="1:12">
      <c r="A18" s="9">
        <v>14</v>
      </c>
      <c r="B18" s="11" t="s">
        <v>62</v>
      </c>
      <c r="C18" s="10" t="s">
        <v>78</v>
      </c>
      <c r="D18" s="9" t="s">
        <v>79</v>
      </c>
      <c r="E18" s="20"/>
      <c r="F18" s="21" t="s">
        <v>80</v>
      </c>
      <c r="G18" s="10" t="s">
        <v>81</v>
      </c>
      <c r="H18" s="21" t="s">
        <v>82</v>
      </c>
      <c r="I18" s="10" t="s">
        <v>21</v>
      </c>
      <c r="J18" s="10" t="s">
        <v>22</v>
      </c>
      <c r="K18" s="10"/>
      <c r="L18" s="10" t="str">
        <f>_xlfn.DISPIMG("ID_FA5B69430E75487EA254B7563D67ECF6",1)</f>
        <v>=DISPIMG("ID_FA5B69430E75487EA254B7563D67ECF6",1)</v>
      </c>
    </row>
    <row r="19" ht="381" customHeight="true" spans="1:12">
      <c r="A19" s="9">
        <v>15</v>
      </c>
      <c r="B19" s="11" t="s">
        <v>83</v>
      </c>
      <c r="C19" s="10" t="s">
        <v>84</v>
      </c>
      <c r="D19" s="13" t="s">
        <v>85</v>
      </c>
      <c r="E19" s="23"/>
      <c r="F19" s="24" t="s">
        <v>86</v>
      </c>
      <c r="G19" s="22" t="s">
        <v>87</v>
      </c>
      <c r="H19" s="19" t="s">
        <v>88</v>
      </c>
      <c r="I19" s="10" t="s">
        <v>21</v>
      </c>
      <c r="J19" s="10" t="s">
        <v>22</v>
      </c>
      <c r="K19" s="10"/>
      <c r="L19" s="10" t="str">
        <f>_xlfn.DISPIMG("ID_974EE00D4AE74B6A9F4550D58F395377",1)</f>
        <v>=DISPIMG("ID_974EE00D4AE74B6A9F4550D58F395377",1)</v>
      </c>
    </row>
    <row r="20" ht="381" customHeight="true" spans="1:12">
      <c r="A20" s="9">
        <v>16</v>
      </c>
      <c r="B20" s="11" t="s">
        <v>83</v>
      </c>
      <c r="C20" s="10" t="s">
        <v>89</v>
      </c>
      <c r="D20" s="9" t="s">
        <v>90</v>
      </c>
      <c r="E20" s="20"/>
      <c r="F20" s="21" t="s">
        <v>91</v>
      </c>
      <c r="G20" s="10" t="s">
        <v>92</v>
      </c>
      <c r="H20" s="21" t="s">
        <v>93</v>
      </c>
      <c r="I20" s="10" t="s">
        <v>21</v>
      </c>
      <c r="J20" s="10" t="s">
        <v>22</v>
      </c>
      <c r="K20" s="10" t="str">
        <f>_xlfn.DISPIMG("ID_AA717EBE987740FC91B4593C97F02655",1)</f>
        <v>=DISPIMG("ID_AA717EBE987740FC91B4593C97F02655",1)</v>
      </c>
      <c r="L20" s="10" t="str">
        <f>_xlfn.DISPIMG("ID_99FF837441984A01AEDC1D12BE975442",1)</f>
        <v>=DISPIMG("ID_99FF837441984A01AEDC1D12BE975442",1)</v>
      </c>
    </row>
    <row r="21" s="1" customFormat="true" ht="381" customHeight="true" spans="1:12">
      <c r="A21" s="9">
        <v>17</v>
      </c>
      <c r="B21" s="9" t="s">
        <v>15</v>
      </c>
      <c r="C21" s="10" t="s">
        <v>94</v>
      </c>
      <c r="D21" s="14" t="s">
        <v>95</v>
      </c>
      <c r="E21" s="9"/>
      <c r="F21" s="14" t="s">
        <v>96</v>
      </c>
      <c r="G21" s="19" t="s">
        <v>97</v>
      </c>
      <c r="H21" s="19" t="s">
        <v>98</v>
      </c>
      <c r="I21" s="10" t="s">
        <v>21</v>
      </c>
      <c r="J21" s="10" t="s">
        <v>22</v>
      </c>
      <c r="K21" s="10"/>
      <c r="L21" s="10" t="str">
        <f>_xlfn.DISPIMG("ID_0315098E75F84888AB52F587269525CD",1)</f>
        <v>=DISPIMG("ID_0315098E75F84888AB52F587269525CD",1)</v>
      </c>
    </row>
    <row r="22" ht="381" customHeight="true" spans="1:12">
      <c r="A22" s="9">
        <v>18</v>
      </c>
      <c r="B22" s="9" t="s">
        <v>28</v>
      </c>
      <c r="C22" s="10" t="s">
        <v>99</v>
      </c>
      <c r="D22" s="9" t="s">
        <v>53</v>
      </c>
      <c r="E22" s="9"/>
      <c r="F22" s="21" t="s">
        <v>100</v>
      </c>
      <c r="G22" s="19" t="s">
        <v>50</v>
      </c>
      <c r="H22" s="19" t="s">
        <v>51</v>
      </c>
      <c r="I22" s="10" t="s">
        <v>21</v>
      </c>
      <c r="J22" s="10" t="s">
        <v>22</v>
      </c>
      <c r="K22" s="10"/>
      <c r="L22" s="10" t="str">
        <f>_xlfn.DISPIMG("ID_6FD8D2EB331D4DD88CF1002892154645",1)</f>
        <v>=DISPIMG("ID_6FD8D2EB331D4DD88CF1002892154645",1)</v>
      </c>
    </row>
    <row r="23" s="1" customFormat="true" ht="381" customHeight="true" spans="1:12">
      <c r="A23" s="9">
        <v>19</v>
      </c>
      <c r="B23" s="12" t="s">
        <v>15</v>
      </c>
      <c r="C23" s="10" t="s">
        <v>101</v>
      </c>
      <c r="D23" s="9" t="s">
        <v>102</v>
      </c>
      <c r="E23" s="20"/>
      <c r="F23" s="21" t="s">
        <v>103</v>
      </c>
      <c r="G23" s="22" t="s">
        <v>97</v>
      </c>
      <c r="H23" s="19" t="s">
        <v>104</v>
      </c>
      <c r="I23" s="10" t="s">
        <v>21</v>
      </c>
      <c r="J23" s="10" t="s">
        <v>22</v>
      </c>
      <c r="K23" s="10" t="str">
        <f>_xlfn.DISPIMG("ID_D98967FFDBD843C095B32C51B295909C",1)</f>
        <v>=DISPIMG("ID_D98967FFDBD843C095B32C51B295909C",1)</v>
      </c>
      <c r="L23" s="10" t="str">
        <f>_xlfn.DISPIMG("ID_DF3BE48B787A4B14AC2BDF8DE895760C",1)</f>
        <v>=DISPIMG("ID_DF3BE48B787A4B14AC2BDF8DE895760C",1)</v>
      </c>
    </row>
    <row r="24" ht="381" customHeight="true" spans="1:12">
      <c r="A24" s="9">
        <v>20</v>
      </c>
      <c r="B24" s="9" t="s">
        <v>56</v>
      </c>
      <c r="C24" s="10" t="s">
        <v>105</v>
      </c>
      <c r="D24" s="9" t="s">
        <v>106</v>
      </c>
      <c r="E24" s="9"/>
      <c r="F24" s="10" t="s">
        <v>107</v>
      </c>
      <c r="G24" s="19" t="s">
        <v>108</v>
      </c>
      <c r="H24" s="19" t="s">
        <v>109</v>
      </c>
      <c r="I24" s="10" t="s">
        <v>21</v>
      </c>
      <c r="J24" s="10" t="s">
        <v>22</v>
      </c>
      <c r="K24" s="10" t="str">
        <f>_xlfn.DISPIMG("ID_BF7C249F74DC446099B24377B234D05C",1)</f>
        <v>=DISPIMG("ID_BF7C249F74DC446099B24377B234D05C",1)</v>
      </c>
      <c r="L24" s="10" t="str">
        <f>_xlfn.DISPIMG("ID_EEE593A418F1485A94F804A4E2194325",1)</f>
        <v>=DISPIMG("ID_EEE593A418F1485A94F804A4E2194325",1)</v>
      </c>
    </row>
    <row r="25" ht="381" customHeight="true" spans="1:12">
      <c r="A25" s="9">
        <v>21</v>
      </c>
      <c r="B25" s="9" t="s">
        <v>62</v>
      </c>
      <c r="C25" s="10" t="s">
        <v>110</v>
      </c>
      <c r="D25" s="15" t="s">
        <v>111</v>
      </c>
      <c r="E25" s="9"/>
      <c r="F25" s="24" t="s">
        <v>112</v>
      </c>
      <c r="G25" s="19" t="s">
        <v>113</v>
      </c>
      <c r="H25" s="19" t="s">
        <v>114</v>
      </c>
      <c r="I25" s="10" t="s">
        <v>21</v>
      </c>
      <c r="J25" s="10" t="s">
        <v>22</v>
      </c>
      <c r="K25" s="10" t="str">
        <f>_xlfn.DISPIMG("ID_F96F95B26BC448F1B092DAF1B098BCC5",1)</f>
        <v>=DISPIMG("ID_F96F95B26BC448F1B092DAF1B098BCC5",1)</v>
      </c>
      <c r="L25" s="10" t="str">
        <f>_xlfn.DISPIMG("ID_7784EDCFBE754A46AAE4E6BE75863DA7",1)</f>
        <v>=DISPIMG("ID_7784EDCFBE754A46AAE4E6BE75863DA7",1)</v>
      </c>
    </row>
    <row r="26" ht="381" customHeight="true" spans="1:12">
      <c r="A26" s="9">
        <v>22</v>
      </c>
      <c r="B26" s="9" t="s">
        <v>15</v>
      </c>
      <c r="C26" s="10" t="s">
        <v>115</v>
      </c>
      <c r="D26" s="9" t="s">
        <v>116</v>
      </c>
      <c r="E26" s="9" t="s">
        <v>117</v>
      </c>
      <c r="F26" s="14" t="s">
        <v>118</v>
      </c>
      <c r="G26" s="9" t="s">
        <v>119</v>
      </c>
      <c r="H26" s="9" t="s">
        <v>120</v>
      </c>
      <c r="I26" s="10" t="s">
        <v>21</v>
      </c>
      <c r="J26" s="10" t="s">
        <v>22</v>
      </c>
      <c r="K26" s="10"/>
      <c r="L26" s="10" t="str">
        <f>_xlfn.DISPIMG("ID_43BCD24CB5244A6C95A56845153CBBAF",1)</f>
        <v>=DISPIMG("ID_43BCD24CB5244A6C95A56845153CBBAF",1)</v>
      </c>
    </row>
    <row r="27" ht="381" customHeight="true" spans="1:12">
      <c r="A27" s="9">
        <v>23</v>
      </c>
      <c r="B27" s="9" t="s">
        <v>121</v>
      </c>
      <c r="C27" s="10" t="s">
        <v>122</v>
      </c>
      <c r="D27" s="9" t="s">
        <v>123</v>
      </c>
      <c r="E27" s="9"/>
      <c r="F27" s="14" t="s">
        <v>124</v>
      </c>
      <c r="G27" s="19" t="s">
        <v>125</v>
      </c>
      <c r="H27" s="19" t="s">
        <v>126</v>
      </c>
      <c r="I27" s="10" t="s">
        <v>21</v>
      </c>
      <c r="J27" s="10" t="s">
        <v>22</v>
      </c>
      <c r="K27" s="10" t="str">
        <f>_xlfn.DISPIMG("ID_274F56EB5B9E4624BE87A39EDC58412A",1)</f>
        <v>=DISPIMG("ID_274F56EB5B9E4624BE87A39EDC58412A",1)</v>
      </c>
      <c r="L27" s="10" t="str">
        <f>_xlfn.DISPIMG("ID_C51A9F0AE1A447B3B366C46B88B8569B",1)</f>
        <v>=DISPIMG("ID_C51A9F0AE1A447B3B366C46B88B8569B",1)</v>
      </c>
    </row>
    <row r="28" ht="381" customHeight="true" spans="1:12">
      <c r="A28" s="9">
        <v>24</v>
      </c>
      <c r="B28" s="9" t="s">
        <v>28</v>
      </c>
      <c r="C28" s="10" t="s">
        <v>127</v>
      </c>
      <c r="D28" s="9" t="s">
        <v>128</v>
      </c>
      <c r="E28" s="20"/>
      <c r="F28" s="21" t="s">
        <v>129</v>
      </c>
      <c r="G28" s="21" t="s">
        <v>130</v>
      </c>
      <c r="H28" s="21" t="s">
        <v>131</v>
      </c>
      <c r="I28" s="10" t="s">
        <v>21</v>
      </c>
      <c r="J28" s="10" t="s">
        <v>22</v>
      </c>
      <c r="K28" s="10" t="str">
        <f>_xlfn.DISPIMG("ID_7DD8FFE49996421BA050144E49CD45FD",1)</f>
        <v>=DISPIMG("ID_7DD8FFE49996421BA050144E49CD45FD",1)</v>
      </c>
      <c r="L28" s="10" t="str">
        <f>_xlfn.DISPIMG("ID_9EBC11447F8E4196A2B0E94C0F1C67FF",1)</f>
        <v>=DISPIMG("ID_9EBC11447F8E4196A2B0E94C0F1C67FF",1)</v>
      </c>
    </row>
    <row r="29" ht="381" customHeight="true" spans="1:12">
      <c r="A29" s="9">
        <v>25</v>
      </c>
      <c r="B29" s="9" t="s">
        <v>28</v>
      </c>
      <c r="C29" s="10" t="s">
        <v>132</v>
      </c>
      <c r="D29" s="9" t="s">
        <v>133</v>
      </c>
      <c r="E29" s="10"/>
      <c r="F29" s="21" t="s">
        <v>134</v>
      </c>
      <c r="G29" s="21" t="s">
        <v>135</v>
      </c>
      <c r="H29" s="21" t="s">
        <v>136</v>
      </c>
      <c r="I29" s="10" t="s">
        <v>21</v>
      </c>
      <c r="J29" s="10" t="s">
        <v>22</v>
      </c>
      <c r="K29" s="10" t="str">
        <f>_xlfn.DISPIMG("ID_6B81071FE68B401EB2992676D4159222",1)</f>
        <v>=DISPIMG("ID_6B81071FE68B401EB2992676D4159222",1)</v>
      </c>
      <c r="L29" s="10" t="str">
        <f>_xlfn.DISPIMG("ID_5D9BBA99CDA6473597EEECB2B68BC1E2",1)</f>
        <v>=DISPIMG("ID_5D9BBA99CDA6473597EEECB2B68BC1E2",1)</v>
      </c>
    </row>
    <row r="30" ht="381" customHeight="true" spans="1:12">
      <c r="A30" s="9">
        <v>26</v>
      </c>
      <c r="B30" s="9" t="s">
        <v>15</v>
      </c>
      <c r="C30" s="10" t="s">
        <v>137</v>
      </c>
      <c r="D30" s="14" t="s">
        <v>138</v>
      </c>
      <c r="E30" s="9"/>
      <c r="F30" s="9" t="s">
        <v>139</v>
      </c>
      <c r="G30" s="9" t="s">
        <v>140</v>
      </c>
      <c r="H30" s="9" t="s">
        <v>141</v>
      </c>
      <c r="I30" s="10" t="s">
        <v>21</v>
      </c>
      <c r="J30" s="10" t="s">
        <v>22</v>
      </c>
      <c r="K30" s="10"/>
      <c r="L30" s="10" t="e">
        <f ca="1">_xlfn.DISPIMG("ID_4F18C93F1089449D973565635BBB463E",1)</f>
        <v>#NAME?</v>
      </c>
    </row>
    <row r="31" ht="381" customHeight="true" spans="1:12">
      <c r="A31" s="9">
        <v>27</v>
      </c>
      <c r="B31" s="9" t="s">
        <v>15</v>
      </c>
      <c r="C31" s="10" t="s">
        <v>142</v>
      </c>
      <c r="D31" s="14" t="s">
        <v>143</v>
      </c>
      <c r="E31" s="9"/>
      <c r="F31" s="9" t="s">
        <v>144</v>
      </c>
      <c r="G31" s="9" t="s">
        <v>140</v>
      </c>
      <c r="H31" s="9" t="s">
        <v>141</v>
      </c>
      <c r="I31" s="10" t="s">
        <v>21</v>
      </c>
      <c r="J31" s="10" t="s">
        <v>22</v>
      </c>
      <c r="K31" s="10"/>
      <c r="L31" s="10" t="e">
        <f ca="1">_xlfn.DISPIMG("ID_85E85E88818C44658C0A733D5AFF8949",1)</f>
        <v>#NAME?</v>
      </c>
    </row>
    <row r="32" ht="381" customHeight="true" spans="1:12">
      <c r="A32" s="9">
        <v>28</v>
      </c>
      <c r="B32" s="9" t="s">
        <v>15</v>
      </c>
      <c r="C32" s="10" t="s">
        <v>145</v>
      </c>
      <c r="D32" s="16" t="s">
        <v>146</v>
      </c>
      <c r="E32" s="9"/>
      <c r="F32" s="9" t="s">
        <v>147</v>
      </c>
      <c r="G32" s="9" t="s">
        <v>140</v>
      </c>
      <c r="H32" s="9" t="s">
        <v>141</v>
      </c>
      <c r="I32" s="10" t="s">
        <v>21</v>
      </c>
      <c r="J32" s="10" t="s">
        <v>22</v>
      </c>
      <c r="K32" s="10"/>
      <c r="L32" s="10" t="e">
        <f ca="1">_xlfn.DISPIMG("ID_85E85E88818C44658C0A733D5AFF8949",1)</f>
        <v>#NAME?</v>
      </c>
    </row>
  </sheetData>
  <autoFilter ref="A1:L32">
    <extLst/>
  </autoFilter>
  <sortState ref="A5:L32">
    <sortCondition ref="A5:A32"/>
  </sortState>
  <mergeCells count="13">
    <mergeCell ref="A1:L1"/>
    <mergeCell ref="A2:E2"/>
    <mergeCell ref="D3:E3"/>
    <mergeCell ref="A3:A4"/>
    <mergeCell ref="B3:B4"/>
    <mergeCell ref="C3:C4"/>
    <mergeCell ref="F3:F4"/>
    <mergeCell ref="G3:G4"/>
    <mergeCell ref="H3:H4"/>
    <mergeCell ref="I3:I4"/>
    <mergeCell ref="J3:J4"/>
    <mergeCell ref="K3:K4"/>
    <mergeCell ref="L3:L4"/>
  </mergeCells>
  <pageMargins left="0.7" right="0.7" top="0.75" bottom="0.75" header="0.3" footer="0.3"/>
  <pageSetup paperSize="9" orientation="portrait"/>
  <headerFooter/>
  <drawing r:id="rId1"/>
  <legacyDrawing r:id="rId2"/>
  <oleObjects>
    <mc:AlternateContent xmlns:mc="http://schemas.openxmlformats.org/markup-compatibility/2006">
      <mc:Choice Requires="x14">
        <oleObject shapeId="1025" progId="Word.Document.12" r:id="rId3" dvAspect="DVASPECT_ICON">
          <objectPr defaultSize="0" r:id="rId4">
            <anchor moveWithCells="1">
              <from>
                <xdr:col>10</xdr:col>
                <xdr:colOff>76200</xdr:colOff>
                <xdr:row>5</xdr:row>
                <xdr:rowOff>2095500</xdr:rowOff>
              </from>
              <to>
                <xdr:col>10</xdr:col>
                <xdr:colOff>1000125</xdr:colOff>
                <xdr:row>5</xdr:row>
                <xdr:rowOff>2924175</xdr:rowOff>
              </to>
            </anchor>
          </objectPr>
        </oleObject>
      </mc:Choice>
      <mc:Fallback>
        <oleObject shapeId="1025" progId="Word.Document.12" r:id="rId3" dvAspect="DVASPECT_ICON"/>
      </mc:Fallback>
    </mc:AlternateContent>
    <mc:AlternateContent xmlns:mc="http://schemas.openxmlformats.org/markup-compatibility/2006">
      <mc:Choice Requires="x14">
        <oleObject shapeId="1026" progId="Word.Document.12" r:id="rId5" dvAspect="DVASPECT_ICON">
          <objectPr defaultSize="0" r:id="rId6">
            <anchor moveWithCells="1">
              <from>
                <xdr:col>10</xdr:col>
                <xdr:colOff>285750</xdr:colOff>
                <xdr:row>7</xdr:row>
                <xdr:rowOff>2038350</xdr:rowOff>
              </from>
              <to>
                <xdr:col>10</xdr:col>
                <xdr:colOff>1209675</xdr:colOff>
                <xdr:row>7</xdr:row>
                <xdr:rowOff>2867025</xdr:rowOff>
              </to>
            </anchor>
          </objectPr>
        </oleObject>
      </mc:Choice>
      <mc:Fallback>
        <oleObject shapeId="1026" progId="Word.Document.12" r:id="rId5" dvAspect="DVASPECT_ICON"/>
      </mc:Fallback>
    </mc:AlternateContent>
    <mc:AlternateContent xmlns:mc="http://schemas.openxmlformats.org/markup-compatibility/2006">
      <mc:Choice Requires="x14">
        <oleObject shapeId="1027" progId="Word.Document.12" r:id="rId7" dvAspect="DVASPECT_ICON">
          <objectPr defaultSize="0" r:id="rId8">
            <anchor moveWithCells="1">
              <from>
                <xdr:col>10</xdr:col>
                <xdr:colOff>247650</xdr:colOff>
                <xdr:row>12</xdr:row>
                <xdr:rowOff>2047875</xdr:rowOff>
              </from>
              <to>
                <xdr:col>10</xdr:col>
                <xdr:colOff>1171575</xdr:colOff>
                <xdr:row>12</xdr:row>
                <xdr:rowOff>2876550</xdr:rowOff>
              </to>
            </anchor>
          </objectPr>
        </oleObject>
      </mc:Choice>
      <mc:Fallback>
        <oleObject shapeId="1027" progId="Word.Document.12" r:id="rId7" dvAspect="DVASPECT_ICON"/>
      </mc:Fallback>
    </mc:AlternateContent>
    <mc:AlternateContent xmlns:mc="http://schemas.openxmlformats.org/markup-compatibility/2006">
      <mc:Choice Requires="x14">
        <oleObject shapeId="1028" progId="Word.Document.12" r:id="rId9" dvAspect="DVASPECT_ICON">
          <objectPr defaultSize="0" r:id="rId10">
            <anchor moveWithCells="1">
              <from>
                <xdr:col>10</xdr:col>
                <xdr:colOff>171450</xdr:colOff>
                <xdr:row>17</xdr:row>
                <xdr:rowOff>2257425</xdr:rowOff>
              </from>
              <to>
                <xdr:col>10</xdr:col>
                <xdr:colOff>1095375</xdr:colOff>
                <xdr:row>17</xdr:row>
                <xdr:rowOff>3095625</xdr:rowOff>
              </to>
            </anchor>
          </objectPr>
        </oleObject>
      </mc:Choice>
      <mc:Fallback>
        <oleObject shapeId="1028" progId="Word.Document.12" r:id="rId9" dvAspect="DVASPECT_ICON"/>
      </mc:Fallback>
    </mc:AlternateContent>
    <mc:AlternateContent xmlns:mc="http://schemas.openxmlformats.org/markup-compatibility/2006">
      <mc:Choice Requires="x14">
        <oleObject shapeId="1029" progId="Package" r:id="rId11" dvAspect="DVASPECT_ICON">
          <objectPr defaultSize="0" r:id="rId12">
            <anchor moveWithCells="1">
              <from>
                <xdr:col>10</xdr:col>
                <xdr:colOff>142875</xdr:colOff>
                <xdr:row>18</xdr:row>
                <xdr:rowOff>2000250</xdr:rowOff>
              </from>
              <to>
                <xdr:col>10</xdr:col>
                <xdr:colOff>1057275</xdr:colOff>
                <xdr:row>18</xdr:row>
                <xdr:rowOff>2838450</xdr:rowOff>
              </to>
            </anchor>
          </objectPr>
        </oleObject>
      </mc:Choice>
      <mc:Fallback>
        <oleObject shapeId="1029" progId="Package" r:id="rId11" dvAspect="DVASPECT_ICON"/>
      </mc:Fallback>
    </mc:AlternateContent>
    <mc:AlternateContent xmlns:mc="http://schemas.openxmlformats.org/markup-compatibility/2006">
      <mc:Choice Requires="x14">
        <oleObject shapeId="1030" progId="Package" r:id="rId13" dvAspect="DVASPECT_ICON">
          <objectPr defaultSize="0" r:id="rId14">
            <anchor moveWithCells="1">
              <from>
                <xdr:col>10</xdr:col>
                <xdr:colOff>171450</xdr:colOff>
                <xdr:row>20</xdr:row>
                <xdr:rowOff>1724025</xdr:rowOff>
              </from>
              <to>
                <xdr:col>10</xdr:col>
                <xdr:colOff>1085850</xdr:colOff>
                <xdr:row>20</xdr:row>
                <xdr:rowOff>2552700</xdr:rowOff>
              </to>
            </anchor>
          </objectPr>
        </oleObject>
      </mc:Choice>
      <mc:Fallback>
        <oleObject shapeId="1030" progId="Package" r:id="rId13" dvAspect="DVASPECT_ICON"/>
      </mc:Fallback>
    </mc:AlternateContent>
    <mc:AlternateContent xmlns:mc="http://schemas.openxmlformats.org/markup-compatibility/2006">
      <mc:Choice Requires="x14">
        <oleObject shapeId="1031" progId="Word.Document.12" r:id="rId15" dvAspect="DVASPECT_ICON">
          <objectPr defaultSize="0" r:id="rId16">
            <anchor moveWithCells="1">
              <from>
                <xdr:col>10</xdr:col>
                <xdr:colOff>266700</xdr:colOff>
                <xdr:row>21</xdr:row>
                <xdr:rowOff>1371600</xdr:rowOff>
              </from>
              <to>
                <xdr:col>10</xdr:col>
                <xdr:colOff>1181100</xdr:colOff>
                <xdr:row>21</xdr:row>
                <xdr:rowOff>2209800</xdr:rowOff>
              </to>
            </anchor>
          </objectPr>
        </oleObject>
      </mc:Choice>
      <mc:Fallback>
        <oleObject shapeId="1031" progId="Word.Document.12" r:id="rId15" dvAspect="DVASPECT_ICON"/>
      </mc:Fallback>
    </mc:AlternateContent>
    <mc:AlternateContent xmlns:mc="http://schemas.openxmlformats.org/markup-compatibility/2006">
      <mc:Choice Requires="x14">
        <oleObject shapeId="1032" progId="Word.Document.12" r:id="rId17" dvAspect="DVASPECT_ICON">
          <objectPr defaultSize="0" r:id="rId18">
            <anchor moveWithCells="1">
              <from>
                <xdr:col>10</xdr:col>
                <xdr:colOff>171450</xdr:colOff>
                <xdr:row>25</xdr:row>
                <xdr:rowOff>1181100</xdr:rowOff>
              </from>
              <to>
                <xdr:col>10</xdr:col>
                <xdr:colOff>1085850</xdr:colOff>
                <xdr:row>25</xdr:row>
                <xdr:rowOff>2009775</xdr:rowOff>
              </to>
            </anchor>
          </objectPr>
        </oleObject>
      </mc:Choice>
      <mc:Fallback>
        <oleObject shapeId="1032" progId="Word.Document.12" r:id="rId17" dvAspect="DVASPECT_ICON"/>
      </mc:Fallback>
    </mc:AlternateContent>
    <mc:AlternateContent xmlns:mc="http://schemas.openxmlformats.org/markup-compatibility/2006">
      <mc:Choice Requires="x14">
        <oleObject shapeId="1033" progId="Word.Document.12" r:id="rId19" dvAspect="DVASPECT_ICON">
          <objectPr defaultSize="0" r:id="rId18">
            <anchor moveWithCells="1">
              <from>
                <xdr:col>10</xdr:col>
                <xdr:colOff>276225</xdr:colOff>
                <xdr:row>29</xdr:row>
                <xdr:rowOff>2381250</xdr:rowOff>
              </from>
              <to>
                <xdr:col>10</xdr:col>
                <xdr:colOff>1200150</xdr:colOff>
                <xdr:row>29</xdr:row>
                <xdr:rowOff>3209925</xdr:rowOff>
              </to>
            </anchor>
          </objectPr>
        </oleObject>
      </mc:Choice>
      <mc:Fallback>
        <oleObject shapeId="1033" progId="Word.Document.12" r:id="rId19" dvAspect="DVASPECT_ICON"/>
      </mc:Fallback>
    </mc:AlternateContent>
    <mc:AlternateContent xmlns:mc="http://schemas.openxmlformats.org/markup-compatibility/2006">
      <mc:Choice Requires="x14">
        <oleObject shapeId="1034" progId="Word.Document.12" r:id="rId20" dvAspect="DVASPECT_ICON">
          <objectPr defaultSize="0" r:id="rId18">
            <anchor moveWithCells="1">
              <from>
                <xdr:col>10</xdr:col>
                <xdr:colOff>152400</xdr:colOff>
                <xdr:row>30</xdr:row>
                <xdr:rowOff>2152650</xdr:rowOff>
              </from>
              <to>
                <xdr:col>10</xdr:col>
                <xdr:colOff>1066800</xdr:colOff>
                <xdr:row>30</xdr:row>
                <xdr:rowOff>2990850</xdr:rowOff>
              </to>
            </anchor>
          </objectPr>
        </oleObject>
      </mc:Choice>
      <mc:Fallback>
        <oleObject shapeId="1034" progId="Word.Document.12" r:id="rId20" dvAspect="DVASPECT_ICON"/>
      </mc:Fallback>
    </mc:AlternateContent>
    <mc:AlternateContent xmlns:mc="http://schemas.openxmlformats.org/markup-compatibility/2006">
      <mc:Choice Requires="x14">
        <oleObject shapeId="1035" progId="Word.Document.12" r:id="rId21" dvAspect="DVASPECT_ICON">
          <objectPr defaultSize="0" r:id="rId18">
            <anchor moveWithCells="1">
              <from>
                <xdr:col>10</xdr:col>
                <xdr:colOff>295275</xdr:colOff>
                <xdr:row>31</xdr:row>
                <xdr:rowOff>2628900</xdr:rowOff>
              </from>
              <to>
                <xdr:col>10</xdr:col>
                <xdr:colOff>1209675</xdr:colOff>
                <xdr:row>31</xdr:row>
                <xdr:rowOff>3457575</xdr:rowOff>
              </to>
            </anchor>
          </objectPr>
        </oleObject>
      </mc:Choice>
      <mc:Fallback>
        <oleObject shapeId="1035" progId="Word.Document.12" r:id="rId21" dvAspect="DVASPECT_ICON"/>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1" sqref="F3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1" sqref="F3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scqqw</cp:lastModifiedBy>
  <dcterms:created xsi:type="dcterms:W3CDTF">2021-06-20T10:11:00Z</dcterms:created>
  <dcterms:modified xsi:type="dcterms:W3CDTF">2024-09-12T16:29:00Z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2260FA57BF0941C3A89037A296061D4F</vt:lpwstr>
  </property>
  <property fmtid="{D5CDD505-2E9C-101B-9397-08002B2CF9AE}" pid="3" name="KSOProductBuildVer">
    <vt:lpwstr>2052-11.8.2.9864</vt:lpwstr>
  </property>
</Properties>
</file>